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0" yWindow="465" windowWidth="20475" windowHeight="11760"/>
  </bookViews>
  <sheets>
    <sheet name="Cronograma" sheetId="8" r:id="rId1"/>
    <sheet name="ID-PEA" sheetId="10" state="hidden" r:id="rId2"/>
    <sheet name="1. Oficialização da Demanda" sheetId="1" r:id="rId3"/>
    <sheet name="2. Estudo Preliminar" sheetId="12" r:id="rId4"/>
    <sheet name="2.1 Equipe Planej. Contrat. TI" sheetId="21" r:id="rId5"/>
    <sheet name="2.5 Importante" sheetId="20" r:id="rId6"/>
    <sheet name="3. Gerenciamento do Risco" sheetId="13" r:id="rId7"/>
    <sheet name="4. Matriz de Entrega" sheetId="2" r:id="rId8"/>
    <sheet name="4.5 Importante" sheetId="19" r:id="rId9"/>
    <sheet name="5. Matriz de Preços" sheetId="18" r:id="rId10"/>
    <sheet name="6. Check List Pré Autoriz" sheetId="6" r:id="rId11"/>
    <sheet name="7. Autorizações" sheetId="4" r:id="rId12"/>
    <sheet name="8. Relatório de Entrega" sheetId="17" r:id="rId13"/>
  </sheets>
  <externalReferences>
    <externalReference r:id="rId14"/>
  </externalReferences>
  <definedNames>
    <definedName name="A" localSheetId="3">#REF!</definedName>
    <definedName name="A" localSheetId="4">#REF!</definedName>
    <definedName name="A" localSheetId="6">#REF!</definedName>
    <definedName name="A" localSheetId="9">#REF!</definedName>
    <definedName name="A" localSheetId="10">#REF!</definedName>
    <definedName name="A" localSheetId="12">#REF!</definedName>
    <definedName name="A">#REF!</definedName>
    <definedName name="ab" localSheetId="4">#REF!</definedName>
    <definedName name="ab" localSheetId="9">#REF!</definedName>
    <definedName name="ab" localSheetId="12">#REF!</definedName>
    <definedName name="ab">#REF!</definedName>
    <definedName name="ABC" localSheetId="3">#REF!</definedName>
    <definedName name="ABC" localSheetId="4">#REF!</definedName>
    <definedName name="ABC" localSheetId="6">#REF!</definedName>
    <definedName name="ABC" localSheetId="9">#REF!</definedName>
    <definedName name="ABC" localSheetId="10">#REF!</definedName>
    <definedName name="ABC" localSheetId="12">#REF!</definedName>
    <definedName name="ABC">#REF!</definedName>
    <definedName name="_xlnm.Print_Area" localSheetId="2">'1. Oficialização da Demanda'!$C$1:$L$50</definedName>
    <definedName name="_xlnm.Print_Area" localSheetId="3">'2. Estudo Preliminar'!$A$1:$G$40</definedName>
    <definedName name="_xlnm.Print_Area" localSheetId="4">'2.1 Equipe Planej. Contrat. TI'!$A$1:$G$77</definedName>
    <definedName name="_xlnm.Print_Area" localSheetId="6">'3. Gerenciamento do Risco'!$A$1:$M$46</definedName>
    <definedName name="_xlnm.Print_Area" localSheetId="7">'4. Matriz de Entrega'!$B$1:$T$47</definedName>
    <definedName name="_xlnm.Print_Area" localSheetId="9">'5. Matriz de Preços'!$K$2:$AU$61</definedName>
    <definedName name="_xlnm.Print_Area" localSheetId="10">'6. Check List Pré Autoriz'!$B$1:$G$97</definedName>
    <definedName name="_xlnm.Print_Area" localSheetId="11">'7. Autorizações'!$C$1:$G$35</definedName>
    <definedName name="_xlnm.Print_Area" localSheetId="12">'8. Relatório de Entrega'!$A$1:$H$35</definedName>
    <definedName name="_xlnm.Print_Area" localSheetId="0">Cronograma!$B$2:$AY$45</definedName>
    <definedName name="b" localSheetId="4">#REF!</definedName>
    <definedName name="b" localSheetId="9">#REF!</definedName>
    <definedName name="b" localSheetId="12">#REF!</definedName>
    <definedName name="b">#REF!</definedName>
    <definedName name="CC" localSheetId="3">#REF!</definedName>
    <definedName name="CC" localSheetId="4">#REF!</definedName>
    <definedName name="CC" localSheetId="6">#REF!</definedName>
    <definedName name="CC" localSheetId="9">#REF!</definedName>
    <definedName name="CC" localSheetId="12">#REF!</definedName>
    <definedName name="CC">#REF!</definedName>
    <definedName name="EMPRESA" localSheetId="4">#REF!</definedName>
    <definedName name="EMPRESA" localSheetId="10">#REF!</definedName>
    <definedName name="EMPRESA">#REF!</definedName>
    <definedName name="Excel_BuiltIn__FilterDatabase_1" localSheetId="3">#REF!</definedName>
    <definedName name="Excel_BuiltIn__FilterDatabase_1" localSheetId="4">#REF!</definedName>
    <definedName name="Excel_BuiltIn__FilterDatabase_1" localSheetId="6">#REF!</definedName>
    <definedName name="Excel_BuiltIn__FilterDatabase_1" localSheetId="9">#REF!</definedName>
    <definedName name="Excel_BuiltIn__FilterDatabase_1" localSheetId="10">#REF!</definedName>
    <definedName name="Excel_BuiltIn__FilterDatabase_1" localSheetId="12">#REF!</definedName>
    <definedName name="Excel_BuiltIn__FilterDatabase_1">#REF!</definedName>
    <definedName name="Excel_BuiltIn__FilterDatabase_1_16" localSheetId="3">#REF!</definedName>
    <definedName name="Excel_BuiltIn__FilterDatabase_1_16" localSheetId="4">#REF!</definedName>
    <definedName name="Excel_BuiltIn__FilterDatabase_1_16" localSheetId="6">#REF!</definedName>
    <definedName name="Excel_BuiltIn__FilterDatabase_1_16" localSheetId="9">#REF!</definedName>
    <definedName name="Excel_BuiltIn__FilterDatabase_1_16" localSheetId="10">#REF!</definedName>
    <definedName name="Excel_BuiltIn__FilterDatabase_1_16" localSheetId="12">#REF!</definedName>
    <definedName name="Excel_BuiltIn__FilterDatabase_1_16">#REF!</definedName>
    <definedName name="Excel_BuiltIn__FilterDatabase_1_17" localSheetId="3">#REF!</definedName>
    <definedName name="Excel_BuiltIn__FilterDatabase_1_17" localSheetId="4">#REF!</definedName>
    <definedName name="Excel_BuiltIn__FilterDatabase_1_17" localSheetId="6">#REF!</definedName>
    <definedName name="Excel_BuiltIn__FilterDatabase_1_17" localSheetId="9">#REF!</definedName>
    <definedName name="Excel_BuiltIn__FilterDatabase_1_17" localSheetId="10">#REF!</definedName>
    <definedName name="Excel_BuiltIn__FilterDatabase_1_17" localSheetId="12">#REF!</definedName>
    <definedName name="Excel_BuiltIn__FilterDatabase_1_17">#REF!</definedName>
    <definedName name="Excel_BuiltIn__FilterDatabase_11" localSheetId="4">#REF!</definedName>
    <definedName name="Excel_BuiltIn__FilterDatabase_11" localSheetId="10">#REF!</definedName>
    <definedName name="Excel_BuiltIn__FilterDatabase_11">#REF!</definedName>
    <definedName name="Excel_BuiltIn__FilterDatabase_11_4">NA()</definedName>
    <definedName name="Excel_BuiltIn__FilterDatabase_12" localSheetId="4">#REF!</definedName>
    <definedName name="Excel_BuiltIn__FilterDatabase_12">#REF!</definedName>
    <definedName name="Excel_BuiltIn__FilterDatabase_16" localSheetId="4">#REF!</definedName>
    <definedName name="Excel_BuiltIn__FilterDatabase_16" localSheetId="10">#REF!</definedName>
    <definedName name="Excel_BuiltIn__FilterDatabase_16">#REF!</definedName>
    <definedName name="Excel_BuiltIn__FilterDatabase_17" localSheetId="4">#REF!</definedName>
    <definedName name="Excel_BuiltIn__FilterDatabase_17">#REF!</definedName>
    <definedName name="Excel_BuiltIn_Print_Area_12_1" localSheetId="4">#REF!</definedName>
    <definedName name="Excel_BuiltIn_Print_Area_12_1">#REF!</definedName>
    <definedName name="Excel_BuiltIn_Print_Area_2" localSheetId="4">#REF!</definedName>
    <definedName name="Excel_BuiltIn_Print_Area_2">#REF!</definedName>
    <definedName name="Excel_BuiltIn_Print_Area_2_1" localSheetId="3">#REF!</definedName>
    <definedName name="Excel_BuiltIn_Print_Area_2_1" localSheetId="4">#REF!</definedName>
    <definedName name="Excel_BuiltIn_Print_Area_2_1" localSheetId="6">#REF!</definedName>
    <definedName name="Excel_BuiltIn_Print_Area_2_1" localSheetId="9">#REF!</definedName>
    <definedName name="Excel_BuiltIn_Print_Area_2_1" localSheetId="10">#REF!</definedName>
    <definedName name="Excel_BuiltIn_Print_Area_2_1" localSheetId="12">#REF!</definedName>
    <definedName name="Excel_BuiltIn_Print_Area_2_1">#REF!</definedName>
    <definedName name="Excel_BuiltIn_Print_Titles_12_1" localSheetId="4">#REF!</definedName>
    <definedName name="Excel_BuiltIn_Print_Titles_12_1">#REF!</definedName>
    <definedName name="Formulário" localSheetId="3">#REF!</definedName>
    <definedName name="Formulário" localSheetId="4">#REF!</definedName>
    <definedName name="Formulário" localSheetId="6">#REF!</definedName>
    <definedName name="Formulário" localSheetId="9">#REF!</definedName>
    <definedName name="Formulário" localSheetId="10">#REF!</definedName>
    <definedName name="Formulário" localSheetId="12">#REF!</definedName>
    <definedName name="Formulário">#REF!</definedName>
    <definedName name="IDPEA" localSheetId="3">#REF!</definedName>
    <definedName name="IDPEA" localSheetId="4">#REF!</definedName>
    <definedName name="IDPEA" localSheetId="6">#REF!</definedName>
    <definedName name="IDPEA" localSheetId="9">#REF!</definedName>
    <definedName name="IDPEA" localSheetId="10">#REF!</definedName>
    <definedName name="IDPEA" localSheetId="12">#REF!</definedName>
    <definedName name="IDPEA">#REF!</definedName>
    <definedName name="JustificativaSRP" localSheetId="3">#REF!</definedName>
    <definedName name="JustificativaSRP" localSheetId="4">#REF!</definedName>
    <definedName name="JustificativaSRP" localSheetId="6">#REF!</definedName>
    <definedName name="JustificativaSRP" localSheetId="9">#REF!</definedName>
    <definedName name="JustificativaSRP" localSheetId="10">#REF!</definedName>
    <definedName name="JustificativaSRP" localSheetId="12">#REF!</definedName>
    <definedName name="JustificativaSRP">#REF!</definedName>
    <definedName name="k" localSheetId="4">#REF!</definedName>
    <definedName name="k" localSheetId="9">#REF!</definedName>
    <definedName name="k" localSheetId="12">#REF!</definedName>
    <definedName name="k">#REF!</definedName>
    <definedName name="Metodologia" localSheetId="3">#REF!</definedName>
    <definedName name="Metodologia" localSheetId="4">#REF!</definedName>
    <definedName name="Metodologia" localSheetId="6">#REF!</definedName>
    <definedName name="Metodologia" localSheetId="9">#REF!</definedName>
    <definedName name="Metodologia" localSheetId="10">#REF!</definedName>
    <definedName name="Metodologia" localSheetId="12">#REF!</definedName>
    <definedName name="Metodologia">#REF!</definedName>
    <definedName name="Priscila" localSheetId="3">#REF!</definedName>
    <definedName name="Priscila" localSheetId="4">#REF!</definedName>
    <definedName name="Priscila" localSheetId="6">#REF!</definedName>
    <definedName name="Priscila" localSheetId="9">#REF!</definedName>
    <definedName name="Priscila" localSheetId="10">#REF!</definedName>
    <definedName name="Priscila" localSheetId="12">#REF!</definedName>
    <definedName name="Priscila">#REF!</definedName>
    <definedName name="testecd" localSheetId="3">#REF!</definedName>
    <definedName name="testecd" localSheetId="4">#REF!</definedName>
    <definedName name="testecd" localSheetId="6">#REF!</definedName>
    <definedName name="testecd" localSheetId="9">#REF!</definedName>
    <definedName name="testecd" localSheetId="10">#REF!</definedName>
    <definedName name="testecd" localSheetId="12">#REF!</definedName>
    <definedName name="testecd">#REF!</definedName>
    <definedName name="ÚLTIMA" localSheetId="3">#REF!</definedName>
    <definedName name="ÚLTIMA" localSheetId="4">#REF!</definedName>
    <definedName name="ÚLTIMA" localSheetId="6">#REF!</definedName>
    <definedName name="ÚLTIMA" localSheetId="9">#REF!</definedName>
    <definedName name="ÚLTIMA" localSheetId="12">#REF!</definedName>
    <definedName name="ÚLTIMA">#REF!</definedName>
  </definedNames>
  <calcPr calcId="124519"/>
</workbook>
</file>

<file path=xl/calcChain.xml><?xml version="1.0" encoding="utf-8"?>
<calcChain xmlns="http://schemas.openxmlformats.org/spreadsheetml/2006/main">
  <c r="D14" i="1"/>
  <c r="F34" i="18" l="1"/>
  <c r="M34" s="1"/>
  <c r="AO34"/>
  <c r="BL34"/>
  <c r="BM34"/>
  <c r="BN34"/>
  <c r="BO34"/>
  <c r="F35"/>
  <c r="M35" s="1"/>
  <c r="Y35"/>
  <c r="AO35"/>
  <c r="AS35"/>
  <c r="BL35"/>
  <c r="BM35"/>
  <c r="BN35"/>
  <c r="BO35"/>
  <c r="F36"/>
  <c r="M36" s="1"/>
  <c r="S36"/>
  <c r="AO36"/>
  <c r="AS36"/>
  <c r="BL36"/>
  <c r="BM36"/>
  <c r="BN36"/>
  <c r="BO36"/>
  <c r="F37"/>
  <c r="M37" s="1"/>
  <c r="AO37"/>
  <c r="BL37"/>
  <c r="BM37"/>
  <c r="BN37"/>
  <c r="BO37"/>
  <c r="F38"/>
  <c r="M38" s="1"/>
  <c r="Y38"/>
  <c r="AO38"/>
  <c r="AS38"/>
  <c r="BL38"/>
  <c r="BM38"/>
  <c r="BN38"/>
  <c r="BO38"/>
  <c r="F39"/>
  <c r="M39" s="1"/>
  <c r="S39"/>
  <c r="AO39"/>
  <c r="AS39"/>
  <c r="BL39"/>
  <c r="BM39"/>
  <c r="BN39"/>
  <c r="BO39"/>
  <c r="F40"/>
  <c r="M40" s="1"/>
  <c r="AO40"/>
  <c r="BL40"/>
  <c r="BM40"/>
  <c r="BN40"/>
  <c r="BO40"/>
  <c r="F41"/>
  <c r="M41" s="1"/>
  <c r="S41"/>
  <c r="Y41"/>
  <c r="AO41"/>
  <c r="AS41"/>
  <c r="BL41"/>
  <c r="BM41"/>
  <c r="BN41"/>
  <c r="BO41"/>
  <c r="F42"/>
  <c r="M42" s="1"/>
  <c r="AO42"/>
  <c r="BL42"/>
  <c r="BM42"/>
  <c r="BN42"/>
  <c r="BO42"/>
  <c r="F43"/>
  <c r="M43" s="1"/>
  <c r="AO43"/>
  <c r="AS43"/>
  <c r="BL43"/>
  <c r="BM43"/>
  <c r="BN43"/>
  <c r="BO43"/>
  <c r="F44"/>
  <c r="M44" s="1"/>
  <c r="AO44"/>
  <c r="AS44"/>
  <c r="BL44"/>
  <c r="BM44"/>
  <c r="BN44"/>
  <c r="BO44"/>
  <c r="F45"/>
  <c r="M45" s="1"/>
  <c r="AO45"/>
  <c r="BL45"/>
  <c r="BM45"/>
  <c r="BN45"/>
  <c r="BO45"/>
  <c r="F46"/>
  <c r="M46" s="1"/>
  <c r="AO46"/>
  <c r="AS46"/>
  <c r="BL46"/>
  <c r="BM46"/>
  <c r="BN46"/>
  <c r="BO46"/>
  <c r="F47"/>
  <c r="M47" s="1"/>
  <c r="AO47"/>
  <c r="AS47"/>
  <c r="BL47"/>
  <c r="BM47"/>
  <c r="BN47"/>
  <c r="BO47"/>
  <c r="F48"/>
  <c r="M48" s="1"/>
  <c r="AO48"/>
  <c r="BL48"/>
  <c r="BM48"/>
  <c r="BN48"/>
  <c r="BO48"/>
  <c r="L31" i="2"/>
  <c r="T31" s="1"/>
  <c r="L32"/>
  <c r="T32"/>
  <c r="L33"/>
  <c r="T33"/>
  <c r="L34"/>
  <c r="T34" s="1"/>
  <c r="L35"/>
  <c r="T35" s="1"/>
  <c r="L36"/>
  <c r="T36"/>
  <c r="L37"/>
  <c r="T37"/>
  <c r="L38"/>
  <c r="T38" s="1"/>
  <c r="L39"/>
  <c r="T39" s="1"/>
  <c r="L40"/>
  <c r="T40"/>
  <c r="L41"/>
  <c r="T41"/>
  <c r="L42"/>
  <c r="T42" s="1"/>
  <c r="L43"/>
  <c r="T43" s="1"/>
  <c r="L44"/>
  <c r="T44"/>
  <c r="L45"/>
  <c r="T45" s="1"/>
  <c r="C34" i="1"/>
  <c r="E34"/>
  <c r="F34"/>
  <c r="I34"/>
  <c r="C35"/>
  <c r="E35"/>
  <c r="F35"/>
  <c r="G35"/>
  <c r="I35"/>
  <c r="C36"/>
  <c r="E36"/>
  <c r="F36"/>
  <c r="G36"/>
  <c r="I36"/>
  <c r="C37"/>
  <c r="E37"/>
  <c r="F37"/>
  <c r="I37"/>
  <c r="C38"/>
  <c r="E38"/>
  <c r="F38"/>
  <c r="G38"/>
  <c r="I38"/>
  <c r="C39"/>
  <c r="E39"/>
  <c r="F39"/>
  <c r="G39"/>
  <c r="I39"/>
  <c r="C40"/>
  <c r="E40"/>
  <c r="F40"/>
  <c r="I40"/>
  <c r="C41"/>
  <c r="E41"/>
  <c r="F41"/>
  <c r="G41"/>
  <c r="I41"/>
  <c r="C42"/>
  <c r="E42"/>
  <c r="F42"/>
  <c r="I42"/>
  <c r="C43"/>
  <c r="E43"/>
  <c r="F43"/>
  <c r="I43"/>
  <c r="C44"/>
  <c r="E44"/>
  <c r="F44"/>
  <c r="I44"/>
  <c r="C45"/>
  <c r="E45"/>
  <c r="F45"/>
  <c r="I45"/>
  <c r="C46"/>
  <c r="E46"/>
  <c r="F46"/>
  <c r="I46"/>
  <c r="C47"/>
  <c r="E47"/>
  <c r="F47"/>
  <c r="G47"/>
  <c r="I47"/>
  <c r="C48"/>
  <c r="E48"/>
  <c r="F48"/>
  <c r="I48"/>
  <c r="F23" i="21"/>
  <c r="F50" s="1"/>
  <c r="F22"/>
  <c r="F40" s="1"/>
  <c r="F21"/>
  <c r="F39" s="1"/>
  <c r="F20"/>
  <c r="F29" s="1"/>
  <c r="F19"/>
  <c r="F28" s="1"/>
  <c r="F18"/>
  <c r="C23"/>
  <c r="C50" s="1"/>
  <c r="C22"/>
  <c r="C40" s="1"/>
  <c r="C21"/>
  <c r="C30" s="1"/>
  <c r="C20"/>
  <c r="C47" s="1"/>
  <c r="C19"/>
  <c r="C37" s="1"/>
  <c r="C18"/>
  <c r="C36" s="1"/>
  <c r="B9"/>
  <c r="C5"/>
  <c r="C3"/>
  <c r="C4"/>
  <c r="F37"/>
  <c r="B13" i="17"/>
  <c r="B14" s="1"/>
  <c r="B15" s="1"/>
  <c r="B16" s="1"/>
  <c r="B17" s="1"/>
  <c r="B18" s="1"/>
  <c r="B19" s="1"/>
  <c r="B20" s="1"/>
  <c r="B21" s="1"/>
  <c r="B22" s="1"/>
  <c r="B23" s="1"/>
  <c r="D6"/>
  <c r="D5"/>
  <c r="D4"/>
  <c r="D3"/>
  <c r="D2"/>
  <c r="D6" i="4"/>
  <c r="D5"/>
  <c r="D4"/>
  <c r="D3"/>
  <c r="D2"/>
  <c r="C6" i="6"/>
  <c r="C5"/>
  <c r="C4"/>
  <c r="C3"/>
  <c r="C2"/>
  <c r="AI7" i="18"/>
  <c r="AI6"/>
  <c r="AI5"/>
  <c r="AI4"/>
  <c r="AI3"/>
  <c r="AI2"/>
  <c r="O6"/>
  <c r="O5"/>
  <c r="O4"/>
  <c r="O3"/>
  <c r="O2"/>
  <c r="F6" i="2"/>
  <c r="F5"/>
  <c r="F4"/>
  <c r="F3"/>
  <c r="F2"/>
  <c r="F2" i="13"/>
  <c r="AS53" i="18"/>
  <c r="AL53"/>
  <c r="AF53"/>
  <c r="F6" i="13"/>
  <c r="F5"/>
  <c r="F4"/>
  <c r="F3"/>
  <c r="C6" i="12"/>
  <c r="C5"/>
  <c r="C4"/>
  <c r="C3"/>
  <c r="C2"/>
  <c r="E10" i="17"/>
  <c r="G9" i="4"/>
  <c r="F11" i="6"/>
  <c r="AU9" i="18"/>
  <c r="AB9"/>
  <c r="T8" i="2"/>
  <c r="M10" i="13"/>
  <c r="B9" i="12"/>
  <c r="AG59" i="18"/>
  <c r="AG58"/>
  <c r="AG57"/>
  <c r="AG56"/>
  <c r="AG55"/>
  <c r="AG54"/>
  <c r="B11" i="2"/>
  <c r="B14" i="1"/>
  <c r="I33"/>
  <c r="F33"/>
  <c r="E33"/>
  <c r="C33"/>
  <c r="I32"/>
  <c r="F32"/>
  <c r="E32"/>
  <c r="C32"/>
  <c r="I31"/>
  <c r="F31"/>
  <c r="E31"/>
  <c r="C31"/>
  <c r="I30"/>
  <c r="F30"/>
  <c r="E30"/>
  <c r="C30"/>
  <c r="I29"/>
  <c r="F29"/>
  <c r="E29"/>
  <c r="C29"/>
  <c r="I28"/>
  <c r="F28"/>
  <c r="E28"/>
  <c r="C28"/>
  <c r="I27"/>
  <c r="F27"/>
  <c r="E27"/>
  <c r="C27"/>
  <c r="I26"/>
  <c r="F26"/>
  <c r="E26"/>
  <c r="C26"/>
  <c r="I25"/>
  <c r="F25"/>
  <c r="E25"/>
  <c r="C25"/>
  <c r="I24"/>
  <c r="F24"/>
  <c r="E24"/>
  <c r="C24"/>
  <c r="I23"/>
  <c r="F23"/>
  <c r="E23"/>
  <c r="C23"/>
  <c r="I22"/>
  <c r="F22"/>
  <c r="E22"/>
  <c r="C22"/>
  <c r="I21"/>
  <c r="F21"/>
  <c r="E21"/>
  <c r="C21"/>
  <c r="I20"/>
  <c r="F20"/>
  <c r="E20"/>
  <c r="C20"/>
  <c r="I19"/>
  <c r="F19"/>
  <c r="E19"/>
  <c r="C19"/>
  <c r="I18"/>
  <c r="F18"/>
  <c r="E18"/>
  <c r="C18"/>
  <c r="I17"/>
  <c r="F17"/>
  <c r="E17"/>
  <c r="C17"/>
  <c r="I16"/>
  <c r="F16"/>
  <c r="E16"/>
  <c r="C16"/>
  <c r="I15"/>
  <c r="F15"/>
  <c r="E15"/>
  <c r="C15"/>
  <c r="I14"/>
  <c r="F14"/>
  <c r="E14"/>
  <c r="C14"/>
  <c r="BO33" i="18"/>
  <c r="BN33"/>
  <c r="BM33"/>
  <c r="BL33"/>
  <c r="AO33"/>
  <c r="BO32"/>
  <c r="BN32"/>
  <c r="BM32"/>
  <c r="BL32"/>
  <c r="AO32"/>
  <c r="BO31"/>
  <c r="BN31"/>
  <c r="BM31"/>
  <c r="BL31"/>
  <c r="AO31"/>
  <c r="BO30"/>
  <c r="BN30"/>
  <c r="BM30"/>
  <c r="BL30"/>
  <c r="AO30"/>
  <c r="BO29"/>
  <c r="BN29"/>
  <c r="BM29"/>
  <c r="BL29"/>
  <c r="AO29"/>
  <c r="BO28"/>
  <c r="BN28"/>
  <c r="BM28"/>
  <c r="BL28"/>
  <c r="AO28"/>
  <c r="BO27"/>
  <c r="BN27"/>
  <c r="BM27"/>
  <c r="BL27"/>
  <c r="AO27"/>
  <c r="BO26"/>
  <c r="AL26" s="1"/>
  <c r="BN26"/>
  <c r="BM26"/>
  <c r="BL26"/>
  <c r="AO26"/>
  <c r="BO25"/>
  <c r="BN25"/>
  <c r="BM25"/>
  <c r="BL25"/>
  <c r="AO25"/>
  <c r="BO24"/>
  <c r="BN24"/>
  <c r="BM24"/>
  <c r="BL24"/>
  <c r="AO24"/>
  <c r="BO23"/>
  <c r="BN23"/>
  <c r="BM23"/>
  <c r="BL23"/>
  <c r="AO23"/>
  <c r="BO22"/>
  <c r="AL22" s="1"/>
  <c r="BN22"/>
  <c r="BM22"/>
  <c r="BL22"/>
  <c r="AO22"/>
  <c r="BO21"/>
  <c r="BN21"/>
  <c r="AL21" s="1"/>
  <c r="BM21"/>
  <c r="BL21"/>
  <c r="AO21"/>
  <c r="BO20"/>
  <c r="BN20"/>
  <c r="BM20"/>
  <c r="BL20"/>
  <c r="AO20"/>
  <c r="BO19"/>
  <c r="BN19"/>
  <c r="BM19"/>
  <c r="BL19"/>
  <c r="AO19"/>
  <c r="BO18"/>
  <c r="BN18"/>
  <c r="BM18"/>
  <c r="BL18"/>
  <c r="AO18"/>
  <c r="BO17"/>
  <c r="BN17"/>
  <c r="AL17" s="1"/>
  <c r="BM17"/>
  <c r="BL17"/>
  <c r="AO17"/>
  <c r="BO16"/>
  <c r="BN16"/>
  <c r="BM16"/>
  <c r="BL16"/>
  <c r="AO16"/>
  <c r="BO15"/>
  <c r="BN15"/>
  <c r="BM15"/>
  <c r="BL15"/>
  <c r="AO15"/>
  <c r="C15"/>
  <c r="BO14"/>
  <c r="BN14"/>
  <c r="BM14"/>
  <c r="BL14"/>
  <c r="AO14"/>
  <c r="AE14"/>
  <c r="K14"/>
  <c r="A14"/>
  <c r="D30" i="17"/>
  <c r="E10" i="1"/>
  <c r="E9"/>
  <c r="D19" i="4"/>
  <c r="D17"/>
  <c r="F16" s="1"/>
  <c r="G32" i="17"/>
  <c r="G31"/>
  <c r="G30"/>
  <c r="G29"/>
  <c r="G28"/>
  <c r="D32"/>
  <c r="D31"/>
  <c r="D29"/>
  <c r="D28"/>
  <c r="L28" i="2"/>
  <c r="T28" s="1"/>
  <c r="F31" i="18" s="1"/>
  <c r="M31" s="1"/>
  <c r="L25" i="2"/>
  <c r="T25" s="1"/>
  <c r="F28" i="18" s="1"/>
  <c r="L30" i="2"/>
  <c r="T30" s="1"/>
  <c r="F33" i="18" s="1"/>
  <c r="L29" i="2"/>
  <c r="T29" s="1"/>
  <c r="F32" i="18" s="1"/>
  <c r="L27" i="2"/>
  <c r="T27" s="1"/>
  <c r="F30" i="18" s="1"/>
  <c r="G30" i="1" s="1"/>
  <c r="L26" i="2"/>
  <c r="T26" s="1"/>
  <c r="F29" i="18" s="1"/>
  <c r="L24" i="2"/>
  <c r="T24" s="1"/>
  <c r="F27" i="18" s="1"/>
  <c r="M27" s="1"/>
  <c r="L23" i="2"/>
  <c r="T23" s="1"/>
  <c r="F26" i="18" s="1"/>
  <c r="L22" i="2"/>
  <c r="T22" s="1"/>
  <c r="F25" i="18" s="1"/>
  <c r="M25" s="1"/>
  <c r="L21" i="2"/>
  <c r="T21" s="1"/>
  <c r="F24" i="18" s="1"/>
  <c r="L20" i="2"/>
  <c r="T20" s="1"/>
  <c r="F23" i="18" s="1"/>
  <c r="AG23" s="1"/>
  <c r="L19" i="2"/>
  <c r="T19" s="1"/>
  <c r="F22" i="18" s="1"/>
  <c r="L18" i="2"/>
  <c r="T18" s="1"/>
  <c r="F21" i="18" s="1"/>
  <c r="G21" i="1" s="1"/>
  <c r="J21" s="1"/>
  <c r="L17" i="2"/>
  <c r="T17" s="1"/>
  <c r="F20" i="18" s="1"/>
  <c r="L16" i="2"/>
  <c r="T16" s="1"/>
  <c r="F19" i="18" s="1"/>
  <c r="AG19" s="1"/>
  <c r="L15" i="2"/>
  <c r="T15" s="1"/>
  <c r="F18" i="18" s="1"/>
  <c r="L14" i="2"/>
  <c r="T14" s="1"/>
  <c r="F17" i="18" s="1"/>
  <c r="M17" s="1"/>
  <c r="L13" i="2"/>
  <c r="T13"/>
  <c r="F16" i="18" s="1"/>
  <c r="Y16" s="1"/>
  <c r="L12" i="2"/>
  <c r="T12" s="1"/>
  <c r="F15" i="18" s="1"/>
  <c r="G15" i="1" s="1"/>
  <c r="L11" i="2"/>
  <c r="T11" s="1"/>
  <c r="F14" i="18" s="1"/>
  <c r="S14" s="1"/>
  <c r="AE15"/>
  <c r="BR32"/>
  <c r="AN32" s="1"/>
  <c r="M23"/>
  <c r="AG25"/>
  <c r="AS19"/>
  <c r="AS21"/>
  <c r="S25"/>
  <c r="S27"/>
  <c r="AL27"/>
  <c r="AS23"/>
  <c r="Y15"/>
  <c r="G33" i="1"/>
  <c r="AG33" i="18"/>
  <c r="Y27"/>
  <c r="G27" i="1"/>
  <c r="M15" i="18"/>
  <c r="F46" i="21"/>
  <c r="C27"/>
  <c r="F30"/>
  <c r="C29"/>
  <c r="F27"/>
  <c r="F31"/>
  <c r="F32"/>
  <c r="F49"/>
  <c r="F48"/>
  <c r="F45"/>
  <c r="F36"/>
  <c r="C45"/>
  <c r="AL24" i="18" l="1"/>
  <c r="BR36"/>
  <c r="AN36" s="1"/>
  <c r="BR21"/>
  <c r="AN21" s="1"/>
  <c r="BP24"/>
  <c r="AL28"/>
  <c r="BP42"/>
  <c r="BQ42" s="1"/>
  <c r="AM42" s="1"/>
  <c r="BR15"/>
  <c r="AN15" s="1"/>
  <c r="AL19"/>
  <c r="BR24"/>
  <c r="AN24" s="1"/>
  <c r="C49" i="21"/>
  <c r="G43" i="1"/>
  <c r="S46" i="18"/>
  <c r="S43"/>
  <c r="Y36"/>
  <c r="C28" i="21"/>
  <c r="G19" i="1"/>
  <c r="Y23" i="18"/>
  <c r="S23"/>
  <c r="AG27"/>
  <c r="G46" i="1"/>
  <c r="S47" i="18"/>
  <c r="Y46"/>
  <c r="S44"/>
  <c r="Y43"/>
  <c r="AS34"/>
  <c r="C46" i="21"/>
  <c r="C31"/>
  <c r="Y19" i="18"/>
  <c r="G23" i="1"/>
  <c r="AS27" i="18"/>
  <c r="S19"/>
  <c r="M19"/>
  <c r="Y44"/>
  <c r="S38"/>
  <c r="AL15"/>
  <c r="BP23"/>
  <c r="BQ23" s="1"/>
  <c r="AM23" s="1"/>
  <c r="AL45"/>
  <c r="BP15"/>
  <c r="AL37"/>
  <c r="BP21"/>
  <c r="BQ21" s="1"/>
  <c r="BR44"/>
  <c r="AN44" s="1"/>
  <c r="BR41"/>
  <c r="AN41" s="1"/>
  <c r="AL40"/>
  <c r="BQ24"/>
  <c r="AM24" s="1"/>
  <c r="BR23"/>
  <c r="AN23" s="1"/>
  <c r="AL25"/>
  <c r="AL48"/>
  <c r="AL20"/>
  <c r="AL23"/>
  <c r="BP27"/>
  <c r="BR29"/>
  <c r="AN29" s="1"/>
  <c r="BP30"/>
  <c r="BP31"/>
  <c r="BQ15"/>
  <c r="AM15" s="1"/>
  <c r="J35" i="1"/>
  <c r="AS17" i="18"/>
  <c r="Y17"/>
  <c r="M16"/>
  <c r="AS15"/>
  <c r="AG15"/>
  <c r="M14"/>
  <c r="Y14"/>
  <c r="J43" i="1"/>
  <c r="J39"/>
  <c r="BR14" i="18"/>
  <c r="AN14" s="1"/>
  <c r="BP14"/>
  <c r="S30"/>
  <c r="AS14"/>
  <c r="AS31"/>
  <c r="Y25"/>
  <c r="AG31"/>
  <c r="AS25"/>
  <c r="S17"/>
  <c r="AL29"/>
  <c r="J47" i="1"/>
  <c r="J41"/>
  <c r="G37"/>
  <c r="J37" s="1"/>
  <c r="BR48" i="18"/>
  <c r="AN48" s="1"/>
  <c r="Y48"/>
  <c r="BP46"/>
  <c r="Y45"/>
  <c r="Y42"/>
  <c r="BR40"/>
  <c r="AN40" s="1"/>
  <c r="Y40"/>
  <c r="BP38"/>
  <c r="BR37"/>
  <c r="AN37" s="1"/>
  <c r="Y37"/>
  <c r="S35"/>
  <c r="Y34"/>
  <c r="AS42"/>
  <c r="Y21"/>
  <c r="AG14"/>
  <c r="G14" i="1"/>
  <c r="J14" s="1"/>
  <c r="G17"/>
  <c r="J17" s="1"/>
  <c r="G31"/>
  <c r="J31" s="1"/>
  <c r="J46"/>
  <c r="G40"/>
  <c r="J40" s="1"/>
  <c r="BP48" i="18"/>
  <c r="AS48"/>
  <c r="S48"/>
  <c r="Y47"/>
  <c r="BP45"/>
  <c r="AS45"/>
  <c r="S45"/>
  <c r="AL44"/>
  <c r="BP43"/>
  <c r="S42"/>
  <c r="AL41"/>
  <c r="BP40"/>
  <c r="AS40"/>
  <c r="S40"/>
  <c r="Y39"/>
  <c r="BP37"/>
  <c r="AS37"/>
  <c r="S37"/>
  <c r="AL36"/>
  <c r="BP35"/>
  <c r="S34"/>
  <c r="J19" i="1"/>
  <c r="G25"/>
  <c r="J25" s="1"/>
  <c r="Y31" i="18"/>
  <c r="AG17"/>
  <c r="J15" i="1"/>
  <c r="BP29" i="18"/>
  <c r="AL30"/>
  <c r="G42" i="1"/>
  <c r="J42" s="1"/>
  <c r="J38"/>
  <c r="G34"/>
  <c r="J34" s="1"/>
  <c r="BP47" i="18"/>
  <c r="BP44"/>
  <c r="BP41"/>
  <c r="BP39"/>
  <c r="BP36"/>
  <c r="BR30"/>
  <c r="AN30" s="1"/>
  <c r="BR27"/>
  <c r="AN27" s="1"/>
  <c r="A15"/>
  <c r="C16"/>
  <c r="K15"/>
  <c r="AL47"/>
  <c r="BR46"/>
  <c r="AN46" s="1"/>
  <c r="AL43"/>
  <c r="BR42"/>
  <c r="AN42" s="1"/>
  <c r="AL39"/>
  <c r="BR38"/>
  <c r="AN38" s="1"/>
  <c r="AL35"/>
  <c r="BR47"/>
  <c r="AN47" s="1"/>
  <c r="BR43"/>
  <c r="AN43" s="1"/>
  <c r="BR39"/>
  <c r="AN39" s="1"/>
  <c r="BR35"/>
  <c r="AN35" s="1"/>
  <c r="BP34"/>
  <c r="BR34"/>
  <c r="AN34" s="1"/>
  <c r="AL16"/>
  <c r="BP16"/>
  <c r="BR17"/>
  <c r="AN17" s="1"/>
  <c r="BP17"/>
  <c r="BR18"/>
  <c r="AN18" s="1"/>
  <c r="AL18"/>
  <c r="BP18"/>
  <c r="BR19"/>
  <c r="AN19" s="1"/>
  <c r="BP19"/>
  <c r="BR20"/>
  <c r="AN20" s="1"/>
  <c r="BP20"/>
  <c r="BP22"/>
  <c r="BR22"/>
  <c r="AN22" s="1"/>
  <c r="BP25"/>
  <c r="BR25"/>
  <c r="AN25" s="1"/>
  <c r="BP26"/>
  <c r="BR26"/>
  <c r="AN26" s="1"/>
  <c r="BP28"/>
  <c r="BR28"/>
  <c r="AN28" s="1"/>
  <c r="BR31"/>
  <c r="AN31" s="1"/>
  <c r="AL31"/>
  <c r="AL32"/>
  <c r="BP32"/>
  <c r="BP33"/>
  <c r="AL33"/>
  <c r="BR33"/>
  <c r="AN33" s="1"/>
  <c r="AL46"/>
  <c r="BR45"/>
  <c r="AN45" s="1"/>
  <c r="AL42"/>
  <c r="AL38"/>
  <c r="AL34"/>
  <c r="G45" i="1"/>
  <c r="J45" s="1"/>
  <c r="G48"/>
  <c r="J48" s="1"/>
  <c r="G44"/>
  <c r="J44" s="1"/>
  <c r="J36"/>
  <c r="AG48" i="18"/>
  <c r="AG47"/>
  <c r="AG46"/>
  <c r="AG45"/>
  <c r="AG44"/>
  <c r="AG43"/>
  <c r="AG42"/>
  <c r="AG41"/>
  <c r="AG40"/>
  <c r="AG39"/>
  <c r="AG38"/>
  <c r="AG37"/>
  <c r="AG36"/>
  <c r="AG35"/>
  <c r="AG34"/>
  <c r="AG24"/>
  <c r="S24"/>
  <c r="S15"/>
  <c r="J30" i="1"/>
  <c r="J33"/>
  <c r="J23"/>
  <c r="J27"/>
  <c r="Y28" i="18"/>
  <c r="G28" i="1"/>
  <c r="J28" s="1"/>
  <c r="M28" i="18"/>
  <c r="S28"/>
  <c r="Y20"/>
  <c r="AG20"/>
  <c r="AS29"/>
  <c r="Y29"/>
  <c r="G29" i="1"/>
  <c r="J29" s="1"/>
  <c r="M29" i="18"/>
  <c r="S29"/>
  <c r="AG29"/>
  <c r="AL14"/>
  <c r="B15" i="1"/>
  <c r="BR16" i="18"/>
  <c r="AN16" s="1"/>
  <c r="M22"/>
  <c r="AG22"/>
  <c r="S22"/>
  <c r="AS22"/>
  <c r="Y26"/>
  <c r="S26"/>
  <c r="M26"/>
  <c r="AG26"/>
  <c r="AS26"/>
  <c r="G26" i="1"/>
  <c r="J26" s="1"/>
  <c r="G32"/>
  <c r="J32" s="1"/>
  <c r="S32" i="18"/>
  <c r="AG32"/>
  <c r="AG18"/>
  <c r="G18" i="1"/>
  <c r="J18" s="1"/>
  <c r="M18" i="18"/>
  <c r="AS18"/>
  <c r="Y18"/>
  <c r="S18"/>
  <c r="S21"/>
  <c r="M21"/>
  <c r="AG21"/>
  <c r="M30"/>
  <c r="AS30"/>
  <c r="Y30"/>
  <c r="AG30"/>
  <c r="Y33"/>
  <c r="S33"/>
  <c r="AS33"/>
  <c r="M33"/>
  <c r="Y22"/>
  <c r="G22" i="1"/>
  <c r="J22" s="1"/>
  <c r="G16"/>
  <c r="J16" s="1"/>
  <c r="C38" i="21"/>
  <c r="B12" i="2"/>
  <c r="D15" i="1"/>
  <c r="C48" i="21"/>
  <c r="AS20" i="18"/>
  <c r="AS16"/>
  <c r="AG28"/>
  <c r="M24"/>
  <c r="AG16"/>
  <c r="G24" i="1"/>
  <c r="J24" s="1"/>
  <c r="G20"/>
  <c r="J20" s="1"/>
  <c r="C39" i="21"/>
  <c r="C41"/>
  <c r="F38"/>
  <c r="AS32" i="18"/>
  <c r="Y24"/>
  <c r="S31"/>
  <c r="C32" i="21"/>
  <c r="F41"/>
  <c r="F47"/>
  <c r="AS28" i="18"/>
  <c r="AS24"/>
  <c r="S20"/>
  <c r="S16"/>
  <c r="M20"/>
  <c r="Y32"/>
  <c r="M32"/>
  <c r="AM21" l="1"/>
  <c r="BQ28"/>
  <c r="AM28" s="1"/>
  <c r="BQ25"/>
  <c r="AM25" s="1"/>
  <c r="AM16"/>
  <c r="BQ16"/>
  <c r="BQ36"/>
  <c r="AM36" s="1"/>
  <c r="BQ47"/>
  <c r="AM47" s="1"/>
  <c r="BQ35"/>
  <c r="AM35" s="1"/>
  <c r="BQ37"/>
  <c r="AM37" s="1"/>
  <c r="BQ40"/>
  <c r="AM40" s="1"/>
  <c r="BQ38"/>
  <c r="AM38" s="1"/>
  <c r="BQ19"/>
  <c r="AM19" s="1"/>
  <c r="BQ39"/>
  <c r="AM39" s="1"/>
  <c r="BQ29"/>
  <c r="AM29" s="1"/>
  <c r="BQ46"/>
  <c r="AM46" s="1"/>
  <c r="BQ27"/>
  <c r="AM27" s="1"/>
  <c r="BQ32"/>
  <c r="AM32" s="1"/>
  <c r="BQ20"/>
  <c r="AM20" s="1"/>
  <c r="BQ18"/>
  <c r="AM18" s="1"/>
  <c r="BQ34"/>
  <c r="AM34" s="1"/>
  <c r="BQ44"/>
  <c r="AM44" s="1"/>
  <c r="BQ43"/>
  <c r="AM43" s="1"/>
  <c r="BQ45"/>
  <c r="AM45" s="1"/>
  <c r="BQ48"/>
  <c r="AM48" s="1"/>
  <c r="BQ30"/>
  <c r="AM30" s="1"/>
  <c r="BQ33"/>
  <c r="AM33" s="1"/>
  <c r="BQ26"/>
  <c r="AM26" s="1"/>
  <c r="BQ22"/>
  <c r="AM22" s="1"/>
  <c r="BQ17"/>
  <c r="AM17" s="1"/>
  <c r="BQ41"/>
  <c r="AM41" s="1"/>
  <c r="BQ31"/>
  <c r="AM31" s="1"/>
  <c r="I50" i="1"/>
  <c r="BQ14" i="18"/>
  <c r="AM14" s="1"/>
  <c r="B13" i="2"/>
  <c r="AE16" i="18"/>
  <c r="B16" i="1"/>
  <c r="K16" i="18"/>
  <c r="D16" i="1"/>
  <c r="C17" i="18"/>
  <c r="A16"/>
  <c r="B14" i="2" l="1"/>
  <c r="C18" i="18"/>
  <c r="K17"/>
  <c r="AE17"/>
  <c r="D17" i="1"/>
  <c r="A17" i="18"/>
  <c r="B17" i="1"/>
  <c r="B15" i="2" l="1"/>
  <c r="C19" i="18"/>
  <c r="AE18"/>
  <c r="K18"/>
  <c r="A18"/>
  <c r="D18" i="1"/>
  <c r="B18"/>
  <c r="A19" i="18" l="1"/>
  <c r="C20"/>
  <c r="K19"/>
  <c r="B19" i="1"/>
  <c r="D19"/>
  <c r="AE19" i="18"/>
  <c r="B16" i="2"/>
  <c r="K20" i="18" l="1"/>
  <c r="A20"/>
  <c r="D20" i="1"/>
  <c r="B17" i="2"/>
  <c r="C21" i="18"/>
  <c r="B20" i="1"/>
  <c r="AE20" i="18"/>
  <c r="B21" i="1" l="1"/>
  <c r="A21" i="18"/>
  <c r="C22"/>
  <c r="K21"/>
  <c r="D21" i="1"/>
  <c r="B18" i="2"/>
  <c r="AE21" i="18"/>
  <c r="A22" l="1"/>
  <c r="B22" i="1"/>
  <c r="AE22" i="18"/>
  <c r="D22" i="1"/>
  <c r="C23" i="18"/>
  <c r="B19" i="2"/>
  <c r="K22" i="18"/>
  <c r="B23" i="1" l="1"/>
  <c r="C24" i="18"/>
  <c r="D23" i="1"/>
  <c r="B20" i="2"/>
  <c r="AE23" i="18"/>
  <c r="K23"/>
  <c r="A23"/>
  <c r="C25" l="1"/>
  <c r="K24"/>
  <c r="A24"/>
  <c r="AE24"/>
  <c r="B21" i="2"/>
  <c r="D24" i="1"/>
  <c r="B24"/>
  <c r="C26" i="18" l="1"/>
  <c r="AE25"/>
  <c r="A25"/>
  <c r="B22" i="2"/>
  <c r="B25" i="1"/>
  <c r="D25"/>
  <c r="K25" i="18"/>
  <c r="AE26" l="1"/>
  <c r="B23" i="2"/>
  <c r="A26" i="18"/>
  <c r="B26" i="1"/>
  <c r="D26"/>
  <c r="C27" i="18"/>
  <c r="K26"/>
  <c r="B27" i="1" l="1"/>
  <c r="K27" i="18"/>
  <c r="D27" i="1"/>
  <c r="B24" i="2"/>
  <c r="A27" i="18"/>
  <c r="AE27"/>
  <c r="C28"/>
  <c r="C29" l="1"/>
  <c r="B28" i="1"/>
  <c r="AE28" i="18"/>
  <c r="K28"/>
  <c r="A28"/>
  <c r="B25" i="2"/>
  <c r="D28" i="1"/>
  <c r="B29" l="1"/>
  <c r="B26" i="2"/>
  <c r="K29" i="18"/>
  <c r="AE29"/>
  <c r="A29"/>
  <c r="D29" i="1"/>
  <c r="C30" i="18"/>
  <c r="D30" i="1" l="1"/>
  <c r="B27" i="2"/>
  <c r="A30" i="18"/>
  <c r="C31"/>
  <c r="B30" i="1"/>
  <c r="K30" i="18"/>
  <c r="AE30"/>
  <c r="D31" i="1" l="1"/>
  <c r="B31"/>
  <c r="C32" i="18"/>
  <c r="AE31"/>
  <c r="A31"/>
  <c r="B28" i="2"/>
  <c r="K31" i="18"/>
  <c r="B32" i="1" l="1"/>
  <c r="C33" i="18"/>
  <c r="A32"/>
  <c r="B29" i="2"/>
  <c r="D32" i="1"/>
  <c r="K32" i="18"/>
  <c r="AE32"/>
  <c r="C34" l="1"/>
  <c r="K33"/>
  <c r="B33" i="1"/>
  <c r="A33" i="18"/>
  <c r="AE33"/>
  <c r="D33" i="1"/>
  <c r="B30" i="2"/>
  <c r="A34" i="18" l="1"/>
  <c r="B31" i="2"/>
  <c r="K34" i="18"/>
  <c r="AE34"/>
  <c r="D34" i="1"/>
  <c r="B34"/>
  <c r="C35" i="18"/>
  <c r="A35" l="1"/>
  <c r="B35" i="1"/>
  <c r="B32" i="2"/>
  <c r="D35" i="1"/>
  <c r="K35" i="18"/>
  <c r="AE35"/>
  <c r="C36"/>
  <c r="A36" l="1"/>
  <c r="K36"/>
  <c r="AE36"/>
  <c r="B36" i="1"/>
  <c r="B33" i="2"/>
  <c r="D36" i="1"/>
  <c r="C37" i="18"/>
  <c r="A37" l="1"/>
  <c r="B34" i="2"/>
  <c r="D37" i="1"/>
  <c r="B37"/>
  <c r="K37" i="18"/>
  <c r="AE37"/>
  <c r="C38"/>
  <c r="A38" l="1"/>
  <c r="B35" i="2"/>
  <c r="K38" i="18"/>
  <c r="AE38"/>
  <c r="D38" i="1"/>
  <c r="C39" i="18"/>
  <c r="B38" i="1"/>
  <c r="A39" i="18" l="1"/>
  <c r="B36" i="2"/>
  <c r="B39" i="1"/>
  <c r="D39"/>
  <c r="K39" i="18"/>
  <c r="AE39"/>
  <c r="C40"/>
  <c r="A40" l="1"/>
  <c r="K40"/>
  <c r="AE40"/>
  <c r="B37" i="2"/>
  <c r="B40" i="1"/>
  <c r="C41" i="18"/>
  <c r="D40" i="1"/>
  <c r="A41" i="18" l="1"/>
  <c r="D41" i="1"/>
  <c r="B38" i="2"/>
  <c r="B41" i="1"/>
  <c r="K41" i="18"/>
  <c r="AE41"/>
  <c r="C42"/>
  <c r="A42" l="1"/>
  <c r="B39" i="2"/>
  <c r="K42" i="18"/>
  <c r="AE42"/>
  <c r="D42" i="1"/>
  <c r="C43" i="18"/>
  <c r="B42" i="1"/>
  <c r="A43" i="18" l="1"/>
  <c r="B43" i="1"/>
  <c r="B40" i="2"/>
  <c r="D43" i="1"/>
  <c r="K43" i="18"/>
  <c r="AE43"/>
  <c r="C44"/>
  <c r="A44" l="1"/>
  <c r="K44"/>
  <c r="AE44"/>
  <c r="B44" i="1"/>
  <c r="C45" i="18"/>
  <c r="B41" i="2"/>
  <c r="D44" i="1"/>
  <c r="A45" i="18" l="1"/>
  <c r="B42" i="2"/>
  <c r="D45" i="1"/>
  <c r="B45"/>
  <c r="K45" i="18"/>
  <c r="AE45"/>
  <c r="C46"/>
  <c r="A46" l="1"/>
  <c r="B43" i="2"/>
  <c r="K46" i="18"/>
  <c r="AE46"/>
  <c r="D46" i="1"/>
  <c r="B46"/>
  <c r="C47" i="18"/>
  <c r="A47" l="1"/>
  <c r="B44" i="2"/>
  <c r="B47" i="1"/>
  <c r="D47"/>
  <c r="K47" i="18"/>
  <c r="AE47"/>
  <c r="C48"/>
  <c r="A48" l="1"/>
  <c r="K48"/>
  <c r="AE48"/>
  <c r="B45" i="2"/>
  <c r="B48" i="1"/>
  <c r="D48"/>
</calcChain>
</file>

<file path=xl/comments1.xml><?xml version="1.0" encoding="utf-8"?>
<comments xmlns="http://schemas.openxmlformats.org/spreadsheetml/2006/main">
  <authors>
    <author>DEPEQ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DEPEQ:</t>
        </r>
        <r>
          <rPr>
            <sz val="9"/>
            <color indexed="81"/>
            <rFont val="Tahoma"/>
            <family val="2"/>
          </rPr>
          <t xml:space="preserve">
Para projetos dos Editais da pesquisa. 
ID-PEA: 32-V-N-N</t>
        </r>
      </text>
    </comment>
  </commentList>
</comments>
</file>

<file path=xl/sharedStrings.xml><?xml version="1.0" encoding="utf-8"?>
<sst xmlns="http://schemas.openxmlformats.org/spreadsheetml/2006/main" count="1323" uniqueCount="511">
  <si>
    <t>ITEM</t>
  </si>
  <si>
    <t>ESPECIFICAÇÃO</t>
  </si>
  <si>
    <t>UND</t>
  </si>
  <si>
    <t>QTD</t>
  </si>
  <si>
    <t>NDD
DGORC</t>
  </si>
  <si>
    <t>VALOR UNITÁRIO</t>
  </si>
  <si>
    <t>VALOR TOTAL</t>
  </si>
  <si>
    <r>
      <t xml:space="preserve">NORMA ADMINISTRATIVA </t>
    </r>
    <r>
      <rPr>
        <sz val="12"/>
        <rFont val="Arial"/>
        <family val="2"/>
      </rPr>
      <t>- ROTINA: FLUXO DE PROCESSOS</t>
    </r>
  </si>
  <si>
    <t>FOLHA DE INFORMAÇÃO</t>
  </si>
  <si>
    <t>D    I    R    A    P</t>
  </si>
  <si>
    <t>Senhores Fornecedores, conforme contatos anteriores, pedimos a gentileza cotação para fornecimento do(s) item(ns) abaixo relacionado(s):</t>
  </si>
  <si>
    <t>REF.:</t>
  </si>
  <si>
    <t>Custo Fixo</t>
  </si>
  <si>
    <t>DIREG</t>
  </si>
  <si>
    <t>DIREN</t>
  </si>
  <si>
    <t>DIRAP</t>
  </si>
  <si>
    <t>DIPPG</t>
  </si>
  <si>
    <t>DIREX</t>
  </si>
  <si>
    <t>DIGES</t>
  </si>
  <si>
    <t>DEPES</t>
  </si>
  <si>
    <t>DEMET</t>
  </si>
  <si>
    <t>TOTAL MARACANÂ</t>
  </si>
  <si>
    <t>Campus Maracanã</t>
  </si>
  <si>
    <t>TOTAL GLOBAL</t>
  </si>
  <si>
    <t>Maria da Graça</t>
  </si>
  <si>
    <t>Nova Iguaçu</t>
  </si>
  <si>
    <t>Petropolis</t>
  </si>
  <si>
    <t>Nova Friburgo</t>
  </si>
  <si>
    <t>Itaguaí</t>
  </si>
  <si>
    <t>Valença</t>
  </si>
  <si>
    <t>Angra dos Reis</t>
  </si>
  <si>
    <t>Demais Campi</t>
  </si>
  <si>
    <t>VALOR UNIT.</t>
  </si>
  <si>
    <t>EMPRESA</t>
  </si>
  <si>
    <t>CNPJ</t>
  </si>
  <si>
    <t>DATA</t>
  </si>
  <si>
    <t>Unitário</t>
  </si>
  <si>
    <t>Total</t>
  </si>
  <si>
    <t>SERV</t>
  </si>
  <si>
    <t>CONJ</t>
  </si>
  <si>
    <t>KM</t>
  </si>
  <si>
    <t>Enquadramento da Despesa</t>
  </si>
  <si>
    <t>Etapa de Ensino</t>
  </si>
  <si>
    <t>ID-PEA</t>
  </si>
  <si>
    <t>Tema/Publico</t>
  </si>
  <si>
    <t xml:space="preserve">Em _____ / _____ /_____
</t>
  </si>
  <si>
    <t>Para:</t>
  </si>
  <si>
    <t>Data:</t>
  </si>
  <si>
    <t>Telefone:</t>
  </si>
  <si>
    <t>e-mail:</t>
  </si>
  <si>
    <t>Lotação:</t>
  </si>
  <si>
    <t>SIAPE:</t>
  </si>
  <si>
    <t>Nome :</t>
  </si>
  <si>
    <t>preenchimento obrigatório</t>
  </si>
  <si>
    <t>preenchimento obrigatório, preferencialmente celular</t>
  </si>
  <si>
    <t>preenchimento obrigatório, preferencialmente instituc</t>
  </si>
  <si>
    <t>e sobrenome preenchimento obrigatório</t>
  </si>
  <si>
    <t>Responsável pela verficação
Carimbo / Nome
Matrícula SIAPE</t>
  </si>
  <si>
    <t>_______________________________</t>
  </si>
  <si>
    <t>Em _____ / _____ / ________</t>
  </si>
  <si>
    <t>( * ) NA, leia-se Não se Aplica.</t>
  </si>
  <si>
    <t>-</t>
  </si>
  <si>
    <t>1. Do Termo de Abertura</t>
  </si>
  <si>
    <t>A SEREM VERIFICADOS</t>
  </si>
  <si>
    <t>OBS.</t>
  </si>
  <si>
    <t>FOLHA</t>
  </si>
  <si>
    <r>
      <t>SIM, NÃO ou NA</t>
    </r>
    <r>
      <rPr>
        <b/>
        <sz val="8"/>
        <rFont val="Calibri"/>
        <family val="2"/>
      </rPr>
      <t>(*)</t>
    </r>
  </si>
  <si>
    <t xml:space="preserve">ATOS ADMINISTRATIVOS E DOCUMENTOS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</si>
  <si>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</si>
  <si>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</si>
  <si>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</si>
  <si>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</si>
  <si>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</si>
  <si>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</si>
  <si>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</si>
  <si>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</si>
  <si>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</si>
  <si>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</si>
  <si>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</si>
  <si>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</si>
  <si>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Editais DIPPG</t>
  </si>
  <si>
    <t>Equipamentos de Informática (SRP)</t>
  </si>
  <si>
    <t>Equipamentos Diversos (SRP)</t>
  </si>
  <si>
    <t>Equipamentos linha branca (SRP)</t>
  </si>
  <si>
    <t>Mobiliários (SRP)</t>
  </si>
  <si>
    <t>Materiais de Almoxarifado (SRP)</t>
  </si>
  <si>
    <t>Materiais de Manutenção (SRP)</t>
  </si>
  <si>
    <t xml:space="preserve">Material Bibliográfico (SRP livros) </t>
  </si>
  <si>
    <t>Serviços de Obras e Engenharia</t>
  </si>
  <si>
    <t>Serviços não-continuados recorrentes (SRP)</t>
  </si>
  <si>
    <t>Solicitação de Diárias e Passagens (SCDP)</t>
  </si>
  <si>
    <t>Legendas:</t>
  </si>
  <si>
    <t>Recolhimento dos saldos ociosos</t>
  </si>
  <si>
    <t>Prazo para emissão de empenhos</t>
  </si>
  <si>
    <t>Nota:</t>
  </si>
  <si>
    <t>Não havendo expediente na data indicada, considerar-se-á o próximo dia útil</t>
  </si>
  <si>
    <t>Os Serviços Continuados Com ou Sem Mão-de-Obra Dedicada deverão observar a vigência de seus respectivos contratos</t>
  </si>
  <si>
    <t>Assinatura:</t>
  </si>
  <si>
    <t>assinatura obrigatória</t>
  </si>
  <si>
    <t>PARA USO DA SEACO, DIVOC ou SERVIDOR RESPONSÁVEL</t>
  </si>
  <si>
    <t>Descrição resumida do ID-PEA:</t>
  </si>
  <si>
    <t xml:space="preserve">Consolidar e ampliar a inserção do Cefet/RJ no desenvolvimento socioeconômico, cultural, político e científico em níveis local, regional e nacional. </t>
  </si>
  <si>
    <t>Participar, em nível local, regional e nacional, de fóruns de discussão e definição de políticas públicas no âmbito da inclusão social.</t>
  </si>
  <si>
    <t>Consolidar e ampliar parcerias com órgãos governamentais, empresas e organizações da sociedade civil, para o desenvolvimento de programas de interesse mútuo e de impacto social.</t>
  </si>
  <si>
    <t>Promover a representação do Cefet/RJ nos diversos conselhos, comitês e organizações de fomento a projetos acadêmico-institucionais.</t>
  </si>
  <si>
    <t>Democratizar as condições de acesso aos cursos do Cefet/RJ.</t>
  </si>
  <si>
    <r>
      <t xml:space="preserve">Estabelecer políticas facilitadoras da integração da comunidade acadêmica </t>
    </r>
    <r>
      <rPr>
        <i/>
        <sz val="9.5"/>
        <rFont val="Calibri"/>
        <family val="2"/>
      </rPr>
      <t>intracampus</t>
    </r>
    <r>
      <rPr>
        <sz val="9.5"/>
        <rFont val="Calibri"/>
        <family val="2"/>
      </rPr>
      <t xml:space="preserve">, </t>
    </r>
    <r>
      <rPr>
        <i/>
        <sz val="9.5"/>
        <rFont val="Calibri"/>
        <family val="2"/>
      </rPr>
      <t>intercampi</t>
    </r>
    <r>
      <rPr>
        <sz val="9.5"/>
        <rFont val="Calibri"/>
        <family val="2"/>
      </rPr>
      <t xml:space="preserve"> e com os grupos organizados da sociedade, especialmente na área de influência do Cefet/RJ.</t>
    </r>
  </si>
  <si>
    <t>Otimizar os recursos infraestruturais, materiais e financeiros, implementando estratégias para a utilização plena do Cefet/RJ.</t>
  </si>
  <si>
    <t>Consolidar e ampliar a expansão do Cefet/RJ, fundamentada em ensino, pesquisa e extensão, de modo articulado com as políticas públicas da área.</t>
  </si>
  <si>
    <t>Consolidar as ações de capacitação dos docentes e dos servidores técnico-administrativos através da implementação de um programa de desenvolvimento, avaliação, desempenho e alocação, que respeite as habilidades de caráter pessoal e profissional, com reflexos na melhoria dos serviços essenciais às atividades de ensino, pesquisa e extensão.</t>
  </si>
  <si>
    <t>Criar programas de valorização, reconhecimento e motivação das pessoas – servidores públicos – a fim de se perceberem como sujeitos da missão da universidade.</t>
  </si>
  <si>
    <t>Priorizar a contratação e fixação de doutores na instituição.</t>
  </si>
  <si>
    <t>Implementar oficinas de línguas estrangeiras e portuguesa para estudantes e servidores.</t>
  </si>
  <si>
    <t>Ampliação e reestruturação das bibliotecas.</t>
  </si>
  <si>
    <t>Disponibilizar sistemas de informação para permitir o acompanhamento de uma forma integrada das informações associadas às atividades fim (ensino, pesquisa e extensão), de modo a dar suporte ao planejamento estratégico da Instituição</t>
  </si>
  <si>
    <t>Transparência e publicidade nas prestações de contas, tanto no que diz respeito às atividades acadêmicas (ensino, pesquisa e extensão), quanto no que tange ao uso dos recursos de que dispõe.</t>
  </si>
  <si>
    <t>Adequar os espaços institucionais, levando em conta o acesso das pessoas com necessidades especiais.</t>
  </si>
  <si>
    <t>Fortalecer a comunicação como estratégia institucional.</t>
  </si>
  <si>
    <t>Criar, consolidar e/ou aperfeiçoar instrumentos, ações e meios de comunicação institucional com as comunidades interna e externa.</t>
  </si>
  <si>
    <t>Dar continuidade à atuação, junto aos órgãos competentes, com vistas a buscar o aumento do número de vagas de pessoal técnico-administrativo e docente, assim como do aumento/redimensionamento dos Cargos de Direção e Funções Gratificadas (CD e FG), no intuito de adotar o modelo proposto para a transformação do Cefet em universidade.</t>
  </si>
  <si>
    <t>Ampliar e fortalecer a atuação dos órgãos colegiados do Cefet/RJ nos projetos político-institucionais.</t>
  </si>
  <si>
    <t>Promover revisão e atualização dos documentos legais do Cefet/RJ, privilegiando a qualidade acadêmica e a democracia interna.</t>
  </si>
  <si>
    <t>Otimizar a capacidade de gestão acadêmica.</t>
  </si>
  <si>
    <t>Implementar sistemas de avaliação e monitoramento de indicadores, visando à melhoria da qualidade dos cursos oferecidos pelo Cefet/RJ.</t>
  </si>
  <si>
    <t>Incentivar o desenvolvimento de programas inovadores, bem como o intercâmbio com instituições nacionais e internacionais, visando à crescente qualificação de pesquisadores e grupos de pesquisa, estimulando a divulgação do conhecimento produzido.</t>
  </si>
  <si>
    <t>Consolidar-se como produtor de conhecimento científico, tecnológico, artístico e cultural, de modo a contribuir para o desenvolvimento do país.</t>
  </si>
  <si>
    <t>Implementar uma política de democratização da informação, por meio do fortalecimento de um sistema qualificado de bibliotecas e do acesso a redes e bancos de dados.</t>
  </si>
  <si>
    <r>
      <t xml:space="preserve">Promover </t>
    </r>
    <r>
      <rPr>
        <sz val="9.5"/>
        <rFont val="Calibri"/>
        <family val="2"/>
      </rPr>
      <t>inserção qualificada da instituição no panorama acadêmico nacional e internacional, pela difusão da sua produção científica e tecnológica.</t>
    </r>
  </si>
  <si>
    <t>Fomentar a realização de atividades culturais, artísticas, esportivas e de lazer.</t>
  </si>
  <si>
    <t>Promover ações capazes de trazer ao cotidiano da vida acadêmica a discussão de estratégias e de atividades voltadas à questão socioambiental, no marco de uma formação profissional e cidadã.</t>
  </si>
  <si>
    <t>Melhorar a qualidade do ensino em todos os níveis, buscando envolver docentes e estudantes em processos e práticas pedagógicas nas quais ambos se reconheçam como produtores de conhecimento no âmbito da experiência de ensinar-aprender-pesquisar.</t>
  </si>
  <si>
    <r>
      <t xml:space="preserve">Estimular a realização de projetos de pesquisa, </t>
    </r>
    <r>
      <rPr>
        <sz val="9.5"/>
        <rFont val="Calibri"/>
        <family val="2"/>
      </rPr>
      <t>que aperfeiçoem a produção científica e tecnológica, integrando os diversos níveis de ensino.</t>
    </r>
  </si>
  <si>
    <r>
      <t xml:space="preserve">Implementar políticas acadêmicas de integração do ensino, pesquisa e extensão por meio da internacionalização e programas que envolvam de forma indissociável a produção e difusão </t>
    </r>
    <r>
      <rPr>
        <strike/>
        <sz val="9.5"/>
        <rFont val="Calibri"/>
        <family val="2"/>
      </rPr>
      <t xml:space="preserve"> </t>
    </r>
    <r>
      <rPr>
        <sz val="9.5"/>
        <rFont val="Calibri"/>
        <family val="2"/>
      </rPr>
      <t>do conhecimento à formação dos alunos.</t>
    </r>
  </si>
  <si>
    <t xml:space="preserve">Consolidar a extensão universitária como interface da universidade com diferentes segmentos da sociedade e como espaço pedagógico de formação, estimulando o protagonismo estudantil. </t>
  </si>
  <si>
    <t>Reduzir significativamente a evasão dos estudantes nos cursos do Cefet/RJ.</t>
  </si>
  <si>
    <t>Consolidar as atividades baseadas em novas tecnologias de ensino semipresenciais e a distância.</t>
  </si>
  <si>
    <t>Promover o estudo para a ocupação das vagas ociosas, através de mecanismos diferenciados que contemplem a superação das causas da evasão estudantil.</t>
  </si>
  <si>
    <t>DESCRIÇÃO</t>
  </si>
  <si>
    <t>Selecione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</si>
  <si>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</si>
  <si>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</si>
  <si>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</si>
  <si>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</si>
  <si>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</si>
  <si>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</si>
  <si>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</si>
  <si>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</si>
  <si>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</si>
  <si>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</si>
  <si>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</si>
  <si>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</si>
  <si>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</si>
  <si>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</si>
  <si>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</si>
  <si>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</si>
  <si>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</si>
  <si>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</si>
  <si>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</si>
  <si>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</si>
  <si>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</si>
  <si>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K</t>
  </si>
  <si>
    <t>Z</t>
  </si>
  <si>
    <t>Plano Interno (PI), em cumprimento à portaria nº 04/2014 do MEC</t>
  </si>
  <si>
    <t>Nº</t>
  </si>
  <si>
    <t>CLASSIFICAÇÃO DOS NIVEIS DE PRIORIDADE DA AQUISIÇÃO</t>
  </si>
  <si>
    <t>AQUISIÇÃO DE BENS MATERIAIS</t>
  </si>
  <si>
    <t>opicional</t>
  </si>
  <si>
    <t>Controle da SEACO ou DIVOC:</t>
  </si>
  <si>
    <t>4.</t>
  </si>
  <si>
    <t>5.</t>
  </si>
  <si>
    <t>6. Do(s)</t>
  </si>
  <si>
    <t>7. Do:</t>
  </si>
  <si>
    <t xml:space="preserve">      Declaro ainda que a aquisição é de importante relevância para atingimento das diretrizes do CEFET/RJ, razão pela qual solicito verificação e auxílio para instrumentação de processual.</t>
  </si>
  <si>
    <r>
      <t xml:space="preserve">      c) Declaramos ainda que, após verificação junto a SEACO e DIVOC, o(s) item(ns) solicitado(s) </t>
    </r>
    <r>
      <rPr>
        <b/>
        <sz val="10"/>
        <color indexed="8"/>
        <rFont val="Tahoma"/>
        <family val="2"/>
      </rPr>
      <t xml:space="preserve">não consta(m) </t>
    </r>
    <r>
      <rPr>
        <sz val="10"/>
        <color indexed="8"/>
        <rFont val="Tahoma"/>
        <family val="2"/>
      </rPr>
      <t>em atas SRP vigentes do CEFET e, diante das justificativas apresentadas neste documento pedimos apreciação para prosseguimento:</t>
    </r>
  </si>
  <si>
    <t>preenchimento obrigatório, preferencialmente instituc.</t>
  </si>
  <si>
    <t>preenchimento obrigatório do Campus e Setor/Coorden.</t>
  </si>
  <si>
    <t>2. Referência ao ID-PEA de acordo com o PDI do CEFET/RJ:</t>
  </si>
  <si>
    <t>Selecione a previsão da data de atendimento da aquisição deste(s) item(ns)</t>
  </si>
  <si>
    <t>1. Fase da Análise:</t>
  </si>
  <si>
    <t>MAPEAMENTO DO RISCO DA AQUISIÇÃO</t>
  </si>
  <si>
    <t>Selecione a fase da análise do risco</t>
  </si>
  <si>
    <t>Impacto</t>
  </si>
  <si>
    <t>Probabilidade do Risco</t>
  </si>
  <si>
    <t>ID</t>
  </si>
  <si>
    <t>Responsável pela Ação Preventiva</t>
  </si>
  <si>
    <t>Responsável pela Ação de Contingência</t>
  </si>
  <si>
    <t>Baixa</t>
  </si>
  <si>
    <t>Média</t>
  </si>
  <si>
    <t>Alta</t>
  </si>
  <si>
    <t>DESCRIÇÃO DO DANO CASO OCORRRA</t>
  </si>
  <si>
    <t>AÇÃO PREVENTIVA PARA EVITAR O DANO</t>
  </si>
  <si>
    <t>AÇÃO DE CONTIGÊNCIA CASO OCORRA O DANO</t>
  </si>
  <si>
    <t>1.1</t>
  </si>
  <si>
    <t>1.2</t>
  </si>
  <si>
    <t>1.3</t>
  </si>
  <si>
    <t>1.4</t>
  </si>
  <si>
    <t>1.5</t>
  </si>
  <si>
    <t>Assinatura do Responsável</t>
  </si>
  <si>
    <t>2.</t>
  </si>
  <si>
    <t>3.</t>
  </si>
  <si>
    <t>RISCO</t>
  </si>
  <si>
    <t>Desconhecimento das ações a serem tomadas para minimizar os impactos caso a aquisição não se concretize</t>
  </si>
  <si>
    <t>Inviabilidade de manutenção das salas de aula</t>
  </si>
  <si>
    <t xml:space="preserve">Assim que recebida a notificação de emissão de nota de empenho, confirmar com o Fornecedor a data de entrega dos itens </t>
  </si>
  <si>
    <t>Fornecimento de item com qualidade abaixo do necessário para atender a aplicação de aulas</t>
  </si>
  <si>
    <t>Consultar as SEACOs, se lotado Unidades ou DISCO, se lotado na Unidade Sede do Maracanã</t>
  </si>
  <si>
    <t>Verificar se existem outros fornecedores que atendam a necessidade da aquisição</t>
  </si>
  <si>
    <t>Selecione a Probabilidade de Ocorrer</t>
  </si>
  <si>
    <t>Impossibilidade de uso imediato da aquisição e perda do prazo de garantia, e consequiente sucateamento do item antes de seu uso efetivo</t>
  </si>
  <si>
    <t>Vida útil ou qualidade do item abaixo das espectativas quando de sua solicitação</t>
  </si>
  <si>
    <t>Para identificação dos responsáveis pelas ações preventivas e de contigência deverão ser indicados os nomes, sobrenomes e respectivos SIAPEs</t>
  </si>
  <si>
    <t>NU</t>
  </si>
  <si>
    <t>Aquisições pelo Convênio Eletronuclear para atendimento ao Campus de Angra do Reis</t>
  </si>
  <si>
    <t>Selecione o ID-PEA</t>
  </si>
  <si>
    <t>2. Do Estudo Preliminar:</t>
  </si>
  <si>
    <t>3. Do Mapa de Gerenciamento de Risco</t>
  </si>
  <si>
    <t>3.1.2 Foram indicados os responsáveis para cada ação?</t>
  </si>
  <si>
    <t>4. Da Matriz de Entrega</t>
  </si>
  <si>
    <t>4.2 O somatório do Total Global de cada item está correto?</t>
  </si>
  <si>
    <t>5. Da Matriz de Pesquisa de Preços Praticados</t>
  </si>
  <si>
    <t>7. Todos os documentos impressos e apensados estão legíveis sem falhas de impressão e organizados cronologicamente?</t>
  </si>
  <si>
    <t>Período para abertura de processo</t>
  </si>
  <si>
    <t>Período para início/prestação dos serviços</t>
  </si>
  <si>
    <t>Inscrições em Cursos e Eventos</t>
  </si>
  <si>
    <t>Os Gestores e Fiscais desses contratos deverão observar a antecedência mínima de seis meses para as devidas providências de renovação ou providências para nova licitação.</t>
  </si>
  <si>
    <t>Período para licitação / aquisição</t>
  </si>
  <si>
    <t>Este cronograma não visa controlar as entregas depois de licitadas ou formalizadas os pedidos de entregas por SRP.</t>
  </si>
  <si>
    <t>CONSUMO</t>
  </si>
  <si>
    <t>Últimos lançamentos para SCDP</t>
  </si>
  <si>
    <t>SRP - Sistema de Registro de Preços é a aquisição programada para entrega parcelada ou que atenda mais de uma unidade.</t>
  </si>
  <si>
    <t>OCORRÊNCIA</t>
  </si>
  <si>
    <t>Nota Fiscal com valor divergente da nota de empenho</t>
  </si>
  <si>
    <t>Outros (Especificar em observações)</t>
  </si>
  <si>
    <t>Selecione aqui o tipo de ocorrência</t>
  </si>
  <si>
    <t>OBSERVAÇÕES e AÇÕES TOMADAS</t>
  </si>
  <si>
    <t>1. ACOMPANHAMENTO DA ENTREGA DO OBJETO</t>
  </si>
  <si>
    <t>Pedido do Fornecedor para prorrogação do prazo de entrega</t>
  </si>
  <si>
    <t>Pedido do Fornecedor para troca de marca/modelo</t>
  </si>
  <si>
    <t>Solicitado melhores esclarecimentos ao Fornecedor</t>
  </si>
  <si>
    <t>Inexistência de espaço físico ou sem infraestrutura para alocação dos itens A, B, C e M</t>
  </si>
  <si>
    <t>SELECIONE</t>
  </si>
  <si>
    <t>INVESTIMENTO</t>
  </si>
  <si>
    <t>Solicitação de Entrega SRP REALIZADAS em 2017</t>
  </si>
  <si>
    <t>Período para formaliz pedido de  entreg (SRP)</t>
  </si>
  <si>
    <t>Prazo 3 - Aquisição para atendimento e execução no 
3º trimestre deste exercício.</t>
  </si>
  <si>
    <t>Prazo 4 - Aquisição para atendimento e execução no 
4º trimestre deste exercício.</t>
  </si>
  <si>
    <t>Prazo 1 - Aquisição Emergencial, base legal Inc IV Art. 24 
da Lei 8.666/93, anexados relatório e pareces técnicos.</t>
  </si>
  <si>
    <t>Prazo 2 - Aquisição para atendimento e execução no 
2º trimestre deste exercício.</t>
  </si>
  <si>
    <t>Prazo 5 - Aquisição para atendimento e execução no 
1º trimestre do próximo exercício.</t>
  </si>
  <si>
    <t>Consultar o DEPAD email: depad@cefet-rj.br</t>
  </si>
  <si>
    <t>Não entrega do item X, Y e Z no prazo indicado no estudo preliminar.</t>
  </si>
  <si>
    <t>Solicitar envio de Intenção de Aplicação de Penalidade, com Relatorio de Entrega detalhado  caso o Fornecedor demonstre atraso injustificável para entrega</t>
  </si>
  <si>
    <t>Verificar se o fornecedor possui certificado ou declaração de exclusividade reconhecido por entidade representattiva em território nacional</t>
  </si>
  <si>
    <t>Verificação junto a prefeitura ou subprefeitura de existencia de  infraestrutura para recebimento do item no local desejado</t>
  </si>
  <si>
    <t>Doação do equipamento para outra Coordenação ou Unidade</t>
  </si>
  <si>
    <t>Observações: Caso seja necessário, anexar documentos complementares indicando outros danos, ações e respectivos responsáveis.</t>
  </si>
  <si>
    <t>Gestão do Contrato ou Aquisição</t>
  </si>
  <si>
    <t>Planejamento da Contratação/Aquisição e Seleção do Fornecedor</t>
  </si>
  <si>
    <t>3.1.3 Todos os campos estão devidamente assinados e datados?</t>
  </si>
  <si>
    <t>5.5 As cotações nas quais se embasaram o cálculo do valor de referência terão menos de 180 dias até o prazo indicado para licitação conforme o Cronograma de Execução Orçamentária (CRONO)?</t>
  </si>
  <si>
    <t>5.1 Encontra-se anexado pesquisa no Painel de Preços ou contratações similares de outros entes públicos (Inc I e II do art. 2° da IN SLTI/MP n º 5, de 2014), ou se não a devida justificativa?</t>
  </si>
  <si>
    <t>5.2 A pesquisa publicada em mídia especializada, sítios eletrônicos especializados ou de domínio amplo, identifica a data e hora de acesso?  (Inciso III do art. 2º da IN SLTI/MP nº 5, de 27/06/2014)</t>
  </si>
  <si>
    <t>5.6 Os itens cotados estão corretamente lançados na Matriz de Preços correspondendo ao respectivo item contido na especificação técnica?</t>
  </si>
  <si>
    <t>5.8 Para obtenção do preço de referência, foi utilizada a média, a mediana ou o menor dos valores obtidos na pesquisa de preços, desde que o cálculo incida sobre um conjunto de três ou mais preços, desconsiderando e devidamente identificados os valores inexequíveis e os excessivamente elevados. (Art. 2º da IN SLTI/MP nº 5, de 27/06/2014)</t>
  </si>
  <si>
    <t>5.4 Foi anexado comprovante da solicitação formal para apresentação de cotação aos fornecedores e com prazo não inferior à 05 (cinco) dias úteis? (Art. 3º da IN SLTI/MP nº 5, de 27/06/2014)</t>
  </si>
  <si>
    <t xml:space="preserve">   5.2.1 As pesquisas de preços obtidas em sítios de leilão ou de intermediação de vendas foram desconsideradas? (Art. 4º da IN SLTI/MP nº 5, de 27/06/2014))</t>
  </si>
  <si>
    <t>Do: SEACO ou Servidor Responsável</t>
  </si>
  <si>
    <t>Prazo para Aquisição e Entrega:</t>
  </si>
  <si>
    <t>(    ) DGORC para providências quanto a verificação de disponibilidade orçamentária e se existente solicitamos a gentileza de providenciar o encaminhamento para autorização da aquisição do Sr. Diretor Geral.</t>
  </si>
  <si>
    <t xml:space="preserve"> Efetivada a devida autuação para formalização do processo de aquisição, encaminhamos o presente processo para providências.</t>
  </si>
  <si>
    <t>3) Do: Setor de Protocolo - SEPRO
    Para: DEPAD</t>
  </si>
  <si>
    <t>4) Do DEPAD, para:</t>
  </si>
  <si>
    <t>Informe aqui todas as informações relevantes sobre a ocorrência.</t>
  </si>
  <si>
    <t xml:space="preserve">TERMO DO ESTUDO PRELIMINAR DA AQUISIÇÃO </t>
  </si>
  <si>
    <t>Substituto:</t>
  </si>
  <si>
    <t>TERMO DE OFICIALIZAÇÃO DA DEMANDA</t>
  </si>
  <si>
    <t xml:space="preserve">A especificação deverá conter no mínimo 50 e no máximo 180 caracteres (em fonte Arial 10), incluindo pontos, vírgulas e espaçamentos. </t>
  </si>
  <si>
    <t>O preenchimento das especificações deve ser realizado na Aba Matriz de Preços, na coluna C</t>
  </si>
  <si>
    <t>Mas caso nenhuma das unidades se aplicaque a sua aquisição deverá se selecionado "Outros" e informar a unidade correta em documento a parte.</t>
  </si>
  <si>
    <t>Menor</t>
  </si>
  <si>
    <t>Valor</t>
  </si>
  <si>
    <t>Comprasnet</t>
  </si>
  <si>
    <t>mediase</t>
  </si>
  <si>
    <t>Na aba Matriz de Preços, coluna D, "UND", se refere a unidade de mensuração do item. Se entregue em unidade, caixa, pacotes, etc. Ela é pré selecionável.</t>
  </si>
  <si>
    <t>Na aba Matriz de Entrega deverão se inseridos as quantidades desejadas para cada item.</t>
  </si>
  <si>
    <t>Serão devolvidos os processos com uso excessivo e irrelevantes para a aquisição de caracteres repetidos. Ex1.: Chave de fenda 12" pol............ Ex2: I n t e r r u p t o r   110v.</t>
  </si>
  <si>
    <t>Nos exemplos acima, se usa em excesso a unidade de dimensionamento e pontos na chave de fenda e espaçamento no interrruptor.</t>
  </si>
  <si>
    <t>Deixando de se descrever o que é realmente relevante como material de fabricação dos itens, no caso as chave de fenda, o material do cabo entre outros.</t>
  </si>
  <si>
    <t xml:space="preserve">     Declaro ainda que foram registrados os dados abaixo para identificação do Plano Interno (PI), e em cumprimento à portaria nº 04/2014 do Ministério da Educação e do Planejamento Estratégico Anual (PEA) do CEFET/RJ.</t>
  </si>
  <si>
    <t>2) Do: Gestor do Centro de Custo
   Para: Setor de Protocolo do Campus Maracanã</t>
  </si>
  <si>
    <t>RELATÓRIO DA ENTREGA DO OBJETO A SER ANEXADO NO ENVIO E ATESTO DA NOTA FISCAL</t>
  </si>
  <si>
    <t xml:space="preserve">     Declaro que fora efetivado o registro em controle próprio do comprometimento orçamentário deste Centro de Custo, sem o qual autoriza a suspensão da tramitação do processo, e informo:</t>
  </si>
  <si>
    <t xml:space="preserve">     (      ) Disponibilidade de saldo orçamentário para a aquisição</t>
  </si>
  <si>
    <t xml:space="preserve">     (      ) Indisponibilidade de saldo orçamentário para a aquisição, devendo ser indicado em "Outros" os recursos para prosseguimento.</t>
  </si>
  <si>
    <t>Informe aqui a locação para onde se destina a aquisição dos itens</t>
  </si>
  <si>
    <t>Equipamentos Diversos (Exceto SRP Prazo 02)</t>
  </si>
  <si>
    <t>Equipamentos Diversos (Exceto SRP Prazo 03)</t>
  </si>
  <si>
    <t>Equipamentos Diversos (Exceto SRP Prazo 04)</t>
  </si>
  <si>
    <t>Materiais Diversos (Exceto SRP Prazo 02)</t>
  </si>
  <si>
    <t>Materiais Diversos (Exceto SRP Prazo 03)</t>
  </si>
  <si>
    <t>Materiais Diversos (Exceto SRP Prazo 04)</t>
  </si>
  <si>
    <t>Prazo 1 - Aquisição Emergencial, base legal Inc IV Art. 24 da Lei 8.666/93.</t>
  </si>
  <si>
    <t>Prazo 2 - Aquisição para atendimento e execução ou entrega no 2º trimestre deste exercício.</t>
  </si>
  <si>
    <t>Prazo 3 - Aquisição para atendimento e execução  ou entrega no 3º trimestre deste exercício.</t>
  </si>
  <si>
    <t>Prazo 4 - Aquisição para atendimento e execução  ou entrega no 4º trimestre deste exercício.</t>
  </si>
  <si>
    <t>Prazo 5 - Aquisição para atendimento e execução  ou entrega no 1º trimestre do próximo exercício.</t>
  </si>
  <si>
    <t>GRUPO</t>
  </si>
  <si>
    <t>N/A</t>
  </si>
  <si>
    <t>ESPECIFICAÇÃO (*)</t>
  </si>
  <si>
    <t>PARA USO DO REQUISITANTE E CHEFIA IMEDIATA</t>
  </si>
  <si>
    <t xml:space="preserve"> Requisitantes</t>
  </si>
  <si>
    <t>Requisitante:</t>
  </si>
  <si>
    <t>____________________________________________
Assinatura do Requisitante Titular (RTAq)
Carimbo e Matrícula SIAPE</t>
  </si>
  <si>
    <t>____________________________________________
Assinatura do Requisitante Substituto (RSAq)
Carimbo e Matrícula SIAPE</t>
  </si>
  <si>
    <t>REQUISITANTE TITULAR DA AQUISIÇÃO - RTAq</t>
  </si>
  <si>
    <t>REQUISITANTE SUBSTITUTO E REVISOR DA AQUISIÇÃO - RSAq</t>
  </si>
  <si>
    <t xml:space="preserve">      a) Declaramos que, como responsável principal pela elaboração das especificações (RTAq) e de revisor técnico das especificações (RSAq), foram verificadas (*) as condições necessárias ao recebimento e alocação dos bens aqui demandados, no tocante à disponibilidade de espaço físico livre, necessidade de futuro desfazimento de bens para liberação do local, necessidade de reparos e adaptações das instalações prediais, bem como de futuras aquisições de materiais e/ou serviços requeridos para o funcionamento dos bens em questão, sendo de nossa responsabilidade zelar pelo acompanhamento e execução das atividades que se fizerem indispensáveis ao adequado recebimento e performance dos itens a serem adquiridos e justificados neste documento.</t>
  </si>
  <si>
    <t xml:space="preserve">PARA USO DO REQUISITANTE </t>
  </si>
  <si>
    <t xml:space="preserve">OBS: As descrições pré apresentadas são meramente exemplificativas, cada REQUISITANTE deverá avaliar o risco de sua aquisição e ações preventivas e de contingencias. </t>
  </si>
  <si>
    <t>Revisão das especificações pelo REQUISITANTE Substituto</t>
  </si>
  <si>
    <t>REQUISITANTE SUBSTITUTO DA AQUISIÇÃO - RSAq</t>
  </si>
  <si>
    <t>PARA USO DOS REQUISITANTES, DIVOC e SEACOs</t>
  </si>
  <si>
    <t>PREÇOS DE OUTROS ENTES PÚBLICO E ANÁLISE CRÍTICA</t>
  </si>
  <si>
    <t>Dados para Análise Crítica
da Pesquisa de Mercado</t>
  </si>
  <si>
    <t>Observações e/ou Justificativas</t>
  </si>
  <si>
    <t>Mediana</t>
  </si>
  <si>
    <t>Maior</t>
  </si>
  <si>
    <t>mediana</t>
  </si>
  <si>
    <t>Caso o espaço seja insuficiente, a descrição aqui deverá conter no final a frase: "... e demais especificações conforme de termo de referência.", o qual deverá se anexado,</t>
  </si>
  <si>
    <t>PARA USO DA DIVOC, SEACOs ou DOS REQUISITANTES</t>
  </si>
  <si>
    <t>Valor Estimado de Referência Definido para o Processo 
após Análise Crítica</t>
  </si>
  <si>
    <t xml:space="preserve">2.5 Os Requisitantes Titular e Substituto assinaram e dataram as declarações de verificação e anexaram as consultas a SEPAT, DIMAT ou DIPAT? </t>
  </si>
  <si>
    <t>4.1 O preenchimento está condizente com a lotação dos Requisitantes?</t>
  </si>
  <si>
    <t>4.3 Os Requisitantes assinaram e dataram a Matriz de Entrega?</t>
  </si>
  <si>
    <t xml:space="preserve">    5.8.1  Caso tenha sido utilizado outro critérios ou metodologias, foram devidamente justificados? </t>
  </si>
  <si>
    <t>Controle do RTAq:</t>
  </si>
  <si>
    <t>PARA USO DO REQUISITANTES</t>
  </si>
  <si>
    <t>5.9 O(s) Responsável(is) pela Pesquisa de Preços, preenchimento da Matriz de Preços e Análise Crítica assinou(ram) a mesma?</t>
  </si>
  <si>
    <t>3.1.1 Se sim no item 3.1, foi feita a análise de risco?</t>
  </si>
  <si>
    <t>A saber: (      ) Recursos do CEFET/RJ   (        ) Outros: ________________________________________________________________</t>
  </si>
  <si>
    <t>Troca do REQUISITANTE Titular ou Substituto da Aquisição</t>
  </si>
  <si>
    <t xml:space="preserve">      Declaramos que, como Requisitantes da Aquisição, todas as informações aqui prestadas são firmes e verdadeira e estaremos a disposição para quaisquer esclarecimentos que se fizerem necessários.</t>
  </si>
  <si>
    <t>Solicito autuação visando a abertura de processo admInistrativo, tendo  em vista a existência de saldo orçamentário. Informo ainda que estou de acordo e autorizo a realização da despesa com recursos do Centro de Custo sob minha gestão.</t>
  </si>
  <si>
    <t>m3</t>
  </si>
  <si>
    <t>m2</t>
  </si>
  <si>
    <t>Caixa</t>
  </si>
  <si>
    <t>Litro</t>
  </si>
  <si>
    <t>Mês</t>
  </si>
  <si>
    <t>Metro</t>
  </si>
  <si>
    <t>Pacote</t>
  </si>
  <si>
    <t>Outros (ANEXAR)</t>
  </si>
  <si>
    <t>COTAÇÃO 1 de 3</t>
  </si>
  <si>
    <t>COTAÇÃO 2 de 3</t>
  </si>
  <si>
    <t>COTAÇÃO 3 de 3
Menos de 03 cotações deverão se justificadas</t>
  </si>
  <si>
    <t>COMPRAS GOVERNAMENTAIS (COMPRASNET)
A não inclusão deste deverá ser justificado</t>
  </si>
  <si>
    <t>RESPONSÁVEL Nº 01 PELA PESQUISA 
DE PREÇOS PRATICADOS / PREENCHIMENTO DA MATRIZ</t>
  </si>
  <si>
    <t>RESPONSÁVEL Nº 02 PELA PESQUISA 
DE PREÇOS PRATICADOS / PREENCHIMENTO DA MATRIZ</t>
  </si>
  <si>
    <t>RESPONSÁVEL Nº 03 PELA PESQUISA 
DE PREÇOS PRATICADOS / PREENCHIMENTO DA MATRIZ</t>
  </si>
  <si>
    <t>OBS: Havendo mais de três responsáveis pela pesquisa e análise critica dos preços praticados no mercado informar em anexo</t>
  </si>
  <si>
    <t>MATRIZ DA PESQUISA DE MERCADO - FORNECEDORES</t>
  </si>
  <si>
    <t>PARA USO DA GESTÃO DO CENTRO DE CUSTO, PROTOCOLO E DEPAD</t>
  </si>
  <si>
    <t>PARA USO DOS REQUISITANTE</t>
  </si>
  <si>
    <t>TIPOS DE OCORRÊNCIAS MAIS COMUNS NA FASE DE ENTREGA DO OBJETO</t>
  </si>
  <si>
    <t>Anotação no campo observações do Número das Notas de Empenho (NE) referentes ao objeto</t>
  </si>
  <si>
    <t xml:space="preserve">Aceito pelo Requisitante o pedido do Fornecedor </t>
  </si>
  <si>
    <t>Recusado pelo Requisitante o pedido do Fornecedor</t>
  </si>
  <si>
    <t>Nota Fiscal com especificação divergente da nota de empenho e do solicitado no processo</t>
  </si>
  <si>
    <t>Anexado(s) a nota fiscal e documentos que se fizeram necessário para entrega do objeto, incluso referentes ao pedidos de prorrogação de prazo, troca de marca/modelo, etc</t>
  </si>
  <si>
    <t>OBS: Caso o numero de ocorrências a serem registradas seja maior que as permitidas por padrão deverá ser anexado documento complementar para registro e anexar ao processo.</t>
  </si>
  <si>
    <t>Recebimento provisório dos itens (especificar se no processo houver mais de um)</t>
  </si>
  <si>
    <t>Recebimento definitivo dos itens (especificar se no processo houver mais de um)</t>
  </si>
  <si>
    <t>Atesto da notas fiscal referente aos itens (especificar se no processo houver mais de um)</t>
  </si>
  <si>
    <t>Envio da nota fiscal à SEPAT (Unidade) ou DIMAT, quando materiais de consumo, ou DIPAT, quando materiais permanentes (Maracanã)</t>
  </si>
  <si>
    <t>CRONOGRAMA DE EXECUÇÃO ORÇAMENTÁRIA (CRON) 2018</t>
  </si>
  <si>
    <t>OBS (*): Em relação aos itens 6b e 6c deverão ser inclusos cópias dos comprovantes de consulta feitas por email ou memorando.</t>
  </si>
  <si>
    <t>Deverão ser informados nesta coluna as justificativas quando não houver obtenção de pelo menos uma cotação de contratação similar de outros órgãos e/ou não houver no mínimo três valores de pesquisa de mercado para realização da análise crítica. Anexar documento se necessário.</t>
  </si>
  <si>
    <r>
      <t xml:space="preserve">     Em  _____/_____/_____
</t>
    </r>
    <r>
      <rPr>
        <sz val="8"/>
        <rFont val="Arial"/>
        <family val="2"/>
      </rPr>
      <t xml:space="preserve">
</t>
    </r>
  </si>
  <si>
    <t>Prazo final para apresentação do Termo de Oficialização as Demandas pelas SEACOS e Representantes Administrativos.</t>
  </si>
  <si>
    <t>Os Centros de Custos que não apresentarem o TOD não serão atendidos em 2018-2 e 2019-1</t>
  </si>
  <si>
    <t>Nº 01 - PROCESSOS DE AQUISIÇÃO DE BENS PARA DESENVOLVIMENTO DE PESQUISAS</t>
  </si>
  <si>
    <t>1.1. Nome do Projeto:</t>
  </si>
  <si>
    <t>Conforme projeto em anexo</t>
  </si>
  <si>
    <t>e sobrenome preenchimento obrigatório, se houver</t>
  </si>
  <si>
    <t>Chefe do DEPEQ</t>
  </si>
  <si>
    <t xml:space="preserve">Informe o nome do projeto </t>
  </si>
  <si>
    <t>_________________________________________
Assinatura do Chefe do DEPEQ
Carimbo e Matrícula SIAPE</t>
  </si>
  <si>
    <t>Objeto importado não fora entregue pelo Fornecedor estrangeiro</t>
  </si>
  <si>
    <t>Perda do recurso financeira, estando a Administração subordinada a legislação daquele país</t>
  </si>
  <si>
    <t>1.3. Descrição do Objeto da Pesquisa:</t>
  </si>
  <si>
    <t>Informe o objeto da pesquisa</t>
  </si>
  <si>
    <t>1. Necessidade de aquisição e dados do projeto:</t>
  </si>
  <si>
    <t>Pesquisa junto a outros pequisadores da área, visando atualização do conhecimento tecnológico empregado na linha de pesquisa</t>
  </si>
  <si>
    <t>1.4. Locação (Campus, Coordenação e Setor ou Laboratório) de entrega:</t>
  </si>
  <si>
    <t>1.1 Consta a solicitação/requisição do objeto, elaborada pelo Requisitante da Aquisição?</t>
  </si>
  <si>
    <t>1.2 Consta a identificação do Fornecedor selecionado para entregar o objeto para todos os itens?</t>
  </si>
  <si>
    <t>1.4 As linhas ociosas foram ocultas para evitar impressão desnecessária?</t>
  </si>
  <si>
    <t>1.1.2 A descrição está legível e sem indicação de corte de parte da especificação em razão da formatação para impressão?</t>
  </si>
  <si>
    <t>2.4.1 Edital ou documentação equivalente que comprove a origem dos recursos?</t>
  </si>
  <si>
    <t>2.4.2  Versão mais recente do projeto da pesquisa, devidamente aprovado pelo DEPEQ, contento a descrição de todos os itens solicitados, bem como seus quantitativos?</t>
  </si>
  <si>
    <t xml:space="preserve">2.5 O quadro com os dados do Requisitante Titular e Substituto/Revisor das especificações está completo e devidamente preenchido? </t>
  </si>
  <si>
    <t>2.5.1 Caso não exista outro pesquisador que trabalhe em conjunto neste projeto, tal informação encontra-se apresentada no campo RSAq?</t>
  </si>
  <si>
    <t>5.3 As datas das pesquisas com os fornecedores, não se diferenciam em mais de 180 (cento e oitenta) dias? (Inciso IV do art. 2º da IN SLTI/MP nº 5, de 27/06/2014)</t>
  </si>
  <si>
    <t>1.1.1 TODOS os itens solicitados constam descritos também no projeto de pesquisa aprovado pelo DEPEQ?</t>
  </si>
  <si>
    <t>1.1.2 A descrição do item tanto do termo de aquisição deste processo quanto do projeto aprovado são idênticas?</t>
  </si>
  <si>
    <t>1.1.2.1 Caso a descrição não seja idêntica, existe documentação com justificativa. Ex.: Alteração do Projeto em razão de tecnologia obsoleta, carta do Fornecedor informando descontinuidade na produção do item, etc.</t>
  </si>
  <si>
    <t xml:space="preserve">1.1.2.2 No caso do item 1.1.2.1 existe a alteração do projeto devidamente reconhecida pelo DEPEQ? </t>
  </si>
  <si>
    <t>1.5 Os Fornecedores escolhidos e considerados aptos para fornecer os itens para atender o projeto estão devidamente identificados?</t>
  </si>
  <si>
    <t>1.6 Encontram-se apesados ao processo as Certidões Negativas obrigarórias de TODOS os Fornecedores, cuja consulta pode ser realizada em:</t>
  </si>
  <si>
    <t>2.3 A referência ao ID-PEA de acordo com o PDI do CEFET/RJ está identificado?</t>
  </si>
  <si>
    <t>2.4 Para fins de comprovação de que a presente aquisição se destina a aquisição visando o desenvolvimento de inovação e pesquisa, foram anexados:</t>
  </si>
  <si>
    <t>2.6 O Chefe do DEPEQ assinou e datou a declaração de ciência?</t>
  </si>
  <si>
    <t>5.7 Pesquisa de mercado possui pelo menos três cotações ou, se não, está justificado no processo? (Art. 5º da IN SLTI/MP nº 5, de 27/06/2014)</t>
  </si>
  <si>
    <t>Justificativa da Escolha fls.</t>
  </si>
  <si>
    <t>Trata-se de aquisição para pesquisa referente ao projeto XXX, com financiamento através do Edital XXXX/20XX, o qual esclarecemos ser tratar de XXXXX cuja descrição do projeto e detalhamento(s) do(s) item(ns) necessário(s) ao projeto e consta(m) no mesmo cuja cópia encontra-se em anexo juntamente com a do Edital.</t>
  </si>
  <si>
    <r>
      <t xml:space="preserve">      b) Declaramos também que, a justificativa para escolha e indicação dos Fornecedores identificados no Termo de Oficialização de Demanda (TOD), deste processo, </t>
    </r>
    <r>
      <rPr>
        <b/>
        <sz val="10"/>
        <rFont val="Tahoma"/>
        <family val="2"/>
      </rPr>
      <t>encontra-se devidamente esclarecida em documento anexo</t>
    </r>
    <r>
      <rPr>
        <sz val="10"/>
        <rFont val="Tahoma"/>
        <family val="2"/>
      </rPr>
      <t>.</t>
    </r>
  </si>
  <si>
    <t>Chefe do Departamento de Pesquisa (DEPEQ)</t>
  </si>
  <si>
    <t>1.6.4 Inidoniedade do TCU
https://contas.tcu.gov.br/ords/f?p=INABILITADO:CERTIDAO:0:</t>
  </si>
  <si>
    <t>1.6.6  Cadastro Nacional de Condenações Cíveis por Ato de Improbidade Administrativa e Inelegibilidade Conselho Nacional de Justiça - CNJ http://www.cnj.jus.br/improbidade_adm/consultar_requerido.php</t>
  </si>
  <si>
    <t>2.2 O local de entrega da aquisição está devidamente identificado?</t>
  </si>
  <si>
    <t xml:space="preserve">    5.8.1.1  Caso exista somente um Fornecedor para entregar o item, existe notas fiscais ou de empenho, que comprove que o valor cobrado está em conformidade com o praticado com outras instiuições?</t>
  </si>
  <si>
    <t>(    ) Representante Administrativo, para providências quanto a revisão dos itens do Check List nº: _______________________</t>
  </si>
  <si>
    <t>1.6.1 Débitos na Receita Federal (*)
http://servicos.receita.fazenda.gov.br/Servicos/certidao/CNDConjuntaInter/InformaNICertidao.asp?tipo=1</t>
  </si>
  <si>
    <t>1.6.2 Débitos no FGTS (*)
https://www.sifge.caixa.gov.br/Cidadao/Crf/FgeCfSCriteriosPesquisa.asp</t>
  </si>
  <si>
    <t>1.6.3 Débitos Trabalhistas (*)
https://aplicacao.jt.jus.br/cndtCertidao/gerarCertidao.faces</t>
  </si>
  <si>
    <t>1.7 Existe Impedimento de Contratar com a Administração Pública? Por se tratar de consulta especializada pelo SICAF, os Requisitantes deverão entrar em contato com as SEACOs de seu Campus ou com a DICOD quando lotado no Maracanã e solicitar essa verificação.</t>
  </si>
  <si>
    <t xml:space="preserve">6.1 A descrição das cotações encontra-se de acordo com as especificações técnicas definidas pelo Requisitante? Não havendo divergência tais como dimensões, material de fabricação, quantidades incompatíveis (cotação de uma unidade quando o solicitado fora de duas ou dez unidades, pois deve se considerar a redução de preços para aquisição em quantidades, sendo que o inverso também deve ser observado, ou seja cotar dez unidades e no final solicitar apenas uma). </t>
  </si>
  <si>
    <t>6.2 As cotações trazem explicitamente que todos os custos envolvidos na entrega do item tais como fretes, impostos, seguro de transporte ou taxas de importação encontram-se inclusos na valor da proposta?</t>
  </si>
  <si>
    <t>1.3 Em se tratado de processo para serem entregue no Campus Maracanã, os itens de material permanente, de consumo ou serviço encontram-se separados por processos?</t>
  </si>
  <si>
    <r>
      <t xml:space="preserve">1.6.7 No caso de não atendimento ao </t>
    </r>
    <r>
      <rPr>
        <b/>
        <sz val="12"/>
        <rFont val="Calibri"/>
        <family val="2"/>
      </rPr>
      <t>item 6.3</t>
    </r>
    <r>
      <rPr>
        <sz val="12"/>
        <rFont val="Calibri"/>
        <family val="2"/>
      </rPr>
      <t>, deverão ser solicitadas ao Fornecedor e verificadas:</t>
    </r>
  </si>
  <si>
    <t>1.6.7.1 Receita Municipal (*)</t>
  </si>
  <si>
    <t>1.6.7.2 Receita Estadual (*)</t>
  </si>
  <si>
    <t>1.6.7.3 Balanço Patrimonial atualizado (*)</t>
  </si>
  <si>
    <t>(*) Se constatada a regularidade do documento no SICAF este substitui a necessidade de impresssão da consulta feita no site dos órgãs fiscalizadores.</t>
  </si>
  <si>
    <t>6.4 Existe alguma cláusula ou nota na proposta que indique condições para emissão da nota de empenho, tais como emissão para CNPJ específico, parcelamento, etc. (Ocorre em empresas como a DELL)</t>
  </si>
  <si>
    <t>6.6 A proposta encontra-se dentro da validade estipulada pelo Fornecedor? Caso contrário deve solicitar sua renovação.</t>
  </si>
  <si>
    <t>1.5.1 Caso a escolha recaia sobre Fornecedor selecionado por proposta em site da Internet, existe comprovação expressa de que o mesmo forneça a Administração Pública mediante emissão de nota de empenho.</t>
  </si>
  <si>
    <t>2.1. Os campos da necessidade da aquisição e identificação do projeto estão devidamente preenchidos?</t>
  </si>
  <si>
    <r>
      <t xml:space="preserve">6. Das cotações, </t>
    </r>
    <r>
      <rPr>
        <b/>
        <sz val="12"/>
        <rFont val="Calibri"/>
        <family val="2"/>
      </rPr>
      <t>recomenda-se que a proposta tenha validade de pelo menos 30 (trinta) dias contados a partir da abertura do processo.</t>
    </r>
  </si>
  <si>
    <t>6.5 Existe indicação na proposta ou declaração em anexo de que o Fornecedor trabalha com nota de empenho.</t>
  </si>
  <si>
    <t>1.8.1.1 Caso faça se necessário o atendimento ao item 1.8.1, todos os  membros da Equipe de Planejamento estão devidamente identificados e assinaram em seus respectivos espaços?</t>
  </si>
  <si>
    <t>FISCAL REQUISITANTE DO SUBSTITUTO CONTRATO</t>
  </si>
  <si>
    <t>FISCAL REQUISITANTE DO CONTRATO</t>
  </si>
  <si>
    <t>FISCAL ADMINISTRATIVO SUBSTITUTO DA AQUISIÇÃO</t>
  </si>
  <si>
    <t>FISCAL ADMINISTRATIVO DA AQUISIÇÃO</t>
  </si>
  <si>
    <t>Chefia Imediata ou Coordenador</t>
  </si>
  <si>
    <r>
      <t xml:space="preserve">      Declaramos que, como </t>
    </r>
    <r>
      <rPr>
        <b/>
        <sz val="10"/>
        <rFont val="Tahoma"/>
        <family val="2"/>
      </rPr>
      <t xml:space="preserve">responsável principal (Integrante Técnico) pela elaboração das especificações </t>
    </r>
    <r>
      <rPr>
        <sz val="10"/>
        <rFont val="Tahoma"/>
        <family val="2"/>
      </rPr>
      <t xml:space="preserve">e de </t>
    </r>
    <r>
      <rPr>
        <b/>
        <sz val="10"/>
        <rFont val="Tahoma"/>
        <family val="2"/>
      </rPr>
      <t>revisor das especificações (Integrante Técnico Substituto)</t>
    </r>
    <r>
      <rPr>
        <sz val="10"/>
        <rFont val="Tahoma"/>
        <family val="2"/>
      </rPr>
      <t xml:space="preserve">, foram </t>
    </r>
    <r>
      <rPr>
        <b/>
        <sz val="10"/>
        <rFont val="Tahoma"/>
        <family val="2"/>
      </rPr>
      <t>verificadas as condições necessárias ao inicio dos aquisição aqui demandada</t>
    </r>
    <r>
      <rPr>
        <sz val="10"/>
        <rFont val="Tahoma"/>
        <family val="2"/>
      </rPr>
      <t>, estando todos os requisitos descritos no</t>
    </r>
    <r>
      <rPr>
        <b/>
        <sz val="12"/>
        <rFont val="Tahoma"/>
        <family val="2"/>
      </rPr>
      <t xml:space="preserve"> </t>
    </r>
    <r>
      <rPr>
        <b/>
        <sz val="10"/>
        <rFont val="Tahoma"/>
        <family val="2"/>
      </rPr>
      <t>Termo de Referência</t>
    </r>
    <r>
      <rPr>
        <sz val="10"/>
        <rFont val="Tahoma"/>
        <family val="2"/>
      </rPr>
      <t xml:space="preserve">, </t>
    </r>
    <r>
      <rPr>
        <u/>
        <sz val="10"/>
        <rFont val="Tahoma"/>
        <family val="2"/>
      </rPr>
      <t>que segue em anexo</t>
    </r>
    <r>
      <rPr>
        <sz val="10"/>
        <rFont val="Tahoma"/>
        <family val="2"/>
      </rPr>
      <t>, e descreve em detalhes a solução de tecnologia da informação a ser adquirida, tais como disponibilidade de espaço físico livre, necessidade de futuro desfazimento de bens para liberação do local, necessidade de reparos e adaptações das instalações prediais, bem como de futuras aquisições de materiais e/ou serviços requeridos para o funcionamento dos bens em questão.</t>
    </r>
  </si>
  <si>
    <t>Integrantes Técnicos:</t>
  </si>
  <si>
    <t>INTEGRANTE TÉCNICO SUBSTITUTO  DA AQUISIÇÃO</t>
  </si>
  <si>
    <t>INTEGRANTE TÉCNICO  DA AQUISIÇÃO</t>
  </si>
  <si>
    <t>GESTOR SUBSTITUTO DA EXECUÇÃO DA AQUISIÇÃO</t>
  </si>
  <si>
    <t>GESTOR DA EXECUÇÃO DA AQUISIÇÃO</t>
  </si>
  <si>
    <t>REQUISITANTE SUBST. E REVISOR DA AQUISIÇÃO - RSAq</t>
  </si>
  <si>
    <t>Continuado sem Regime de Dedicação Exclusiva de Mão de Obra, para atendimento de serviços essenciais.</t>
  </si>
  <si>
    <t>Não continuado</t>
  </si>
  <si>
    <t>Selecione o tipo de contratação a ser realizada:</t>
  </si>
  <si>
    <t>Informe aqui qual o tempo previsto para vigência do contrato</t>
  </si>
  <si>
    <t>Informe aqui qual o tempo previsto para execução do contrato</t>
  </si>
  <si>
    <t>EQUIPE DE PLANEJAMENTO PARA CONTRATAÇÃO DE SOLUÇÕES DE TI</t>
  </si>
  <si>
    <t>7.1. Tempo previsto em meses para execução do Contrato:</t>
  </si>
  <si>
    <t>7.2. Tempo previsto em meses para vigência do Contrato:</t>
  </si>
  <si>
    <t>7.3. Trata-se de contratação de prestação de serviço:</t>
  </si>
  <si>
    <t>8. Equipe de Planejamento da Contratação:</t>
  </si>
  <si>
    <t>8.1.</t>
  </si>
  <si>
    <t>8.2.</t>
  </si>
  <si>
    <t>8.4.</t>
  </si>
  <si>
    <t>8.3.</t>
  </si>
  <si>
    <t>8.5.</t>
  </si>
  <si>
    <t>8.6.</t>
  </si>
  <si>
    <t>TERMO DO ESTUDO PRELIMINAR DA AQUISIÇÃO DE SOLUÇÕES DE TI</t>
  </si>
  <si>
    <t>9. Do(s)</t>
  </si>
  <si>
    <t xml:space="preserve"> Chefe do DEPEQ</t>
  </si>
  <si>
    <t>10. Do:</t>
  </si>
  <si>
    <t xml:space="preserve">      11. Fiscais Requisitante da Equipe de Planejamento da Contratação - USO EXCLUSIVO PELO DEPAD - prenchimento obrigatório após autuação do processo no Setor de Protocolo - SEPRO:</t>
  </si>
  <si>
    <t>11.1.</t>
  </si>
  <si>
    <t>11.2.</t>
  </si>
  <si>
    <t>(     ) SEACO   (     ) Servidor Responsável</t>
  </si>
  <si>
    <t>Chefe do Departamento de Administração - DEPAD</t>
  </si>
  <si>
    <t>8.8.</t>
  </si>
  <si>
    <t>8.7.</t>
  </si>
  <si>
    <t xml:space="preserve">      Declaramos também que, conforme disposto na IN 04/2014 do MPDG, os servidores por nós indicados nos itens 8.1 à 8.8 estão cientes de que como parte da Equipe Estudos Preliminares, também poderão fazer parte da elaboração do Mapa de Gerenciamento de Risco e da fiscalização dos serviços, e os mesmos manifestaram estar aptos a assumir suas respectivas funções nessa contratação conforme  observa o disposto no § 1º do art. 22 da IN supracitada.</t>
  </si>
  <si>
    <t xml:space="preserve">      Ciente e peço prosseguimento.</t>
  </si>
  <si>
    <t>7. Verificação de Atendimento à IN nº 04/2014</t>
  </si>
  <si>
    <t>1.8.1.2 Caso faça se necessário o atendimento ao item 1.8.1, foi anexado o Termo de Referência para contratação da solução TI, devidamente assinado pelos membros da Equipe de Planejamento?</t>
  </si>
  <si>
    <t>Estimular a realização de projetos de pesquisa, que aperfeiçoem a produção científica e tecnológica, integrando os diversos níveis de ensino.</t>
  </si>
  <si>
    <t>Informamos que, conforme Decreto nº 9.412/2018 a partir de 19/07/2018, se este projeto necessitar de investimento superior à R$ 176.000,00, sendo obrigado a atender à Instrução Normativa nº 04 de 11/09/2014, no que se refere aos requisitos para formação da Equipe de Planejamento da Contratação e elaboração do Termo de Referência do respectivo projeto.</t>
  </si>
  <si>
    <t>Preenchimento obrigatório</t>
  </si>
  <si>
    <t>Número do CNPJ do Fornecedor Escolhido</t>
  </si>
  <si>
    <t>1.2. Observações:</t>
  </si>
  <si>
    <t>3. Estimativa das quantidades adquiridas (caso não as quantidades não esteja claramente identificadas no projeto deverão ser anexados documentos complementares que lhe dão suporte):</t>
  </si>
  <si>
    <r>
      <t xml:space="preserve">MAPA DE RISCO DA AQUISIÇÃO - </t>
    </r>
    <r>
      <rPr>
        <b/>
        <u/>
        <sz val="14"/>
        <rFont val="Tahoma"/>
        <family val="2"/>
      </rPr>
      <t>OBRIGATÓRIO PARA PROCESSOS ACIMA DE R$ 17.600,00</t>
    </r>
  </si>
  <si>
    <t>COORDENADOR do PROJETO</t>
  </si>
  <si>
    <t>Informe se houver</t>
  </si>
  <si>
    <r>
      <t xml:space="preserve">6.3 No caso de existência de proposta com valor superior à </t>
    </r>
    <r>
      <rPr>
        <sz val="12"/>
        <color indexed="10"/>
        <rFont val="Calibri"/>
        <family val="2"/>
      </rPr>
      <t>R$ 176.000,00</t>
    </r>
    <r>
      <rPr>
        <sz val="12"/>
        <rFont val="Calibri"/>
        <family val="2"/>
      </rPr>
      <t>, as cotações trazem ainda prazo de entrega não superior a 30 (trinta) dias? Vide Art. 67 do Decreto nº 9.283/2018</t>
    </r>
  </si>
  <si>
    <r>
      <t xml:space="preserve">3.1 O processo ultrapassa o valor estimado de </t>
    </r>
    <r>
      <rPr>
        <sz val="12"/>
        <color indexed="10"/>
        <rFont val="Calibri"/>
        <family val="2"/>
      </rPr>
      <t>R$ 17.600,00</t>
    </r>
    <r>
      <rPr>
        <sz val="12"/>
        <rFont val="Calibri"/>
        <family val="2"/>
      </rPr>
      <t>?</t>
    </r>
  </si>
  <si>
    <r>
      <t xml:space="preserve">1.8 O processo envolve aquisição de soluções de Tecnologia da Informação com valor estimado acima de </t>
    </r>
    <r>
      <rPr>
        <sz val="12"/>
        <color indexed="10"/>
        <rFont val="Calibri"/>
        <family val="2"/>
      </rPr>
      <t>R$ 176.000,00</t>
    </r>
    <r>
      <rPr>
        <sz val="12"/>
        <rFont val="Calibri"/>
        <family val="2"/>
      </rPr>
      <t>?</t>
    </r>
  </si>
  <si>
    <r>
      <rPr>
        <b/>
        <sz val="9"/>
        <color theme="4"/>
        <rFont val="Arial"/>
        <family val="2"/>
      </rPr>
      <t xml:space="preserve">(     ) </t>
    </r>
    <r>
      <rPr>
        <sz val="9"/>
        <color theme="4"/>
        <rFont val="Arial"/>
        <family val="2"/>
      </rPr>
      <t>Outros:  __________________________________________________________________________________</t>
    </r>
  </si>
  <si>
    <t>CHECK LIST ANTES DA AUTORIZAÇÃO DO GESTOR DO CENTRO DE CUSTO
(Somente nos casos de aquisições de projetos de pesquisa poderá ser feita pelo Solicitante)</t>
  </si>
  <si>
    <t>media arredondada</t>
  </si>
  <si>
    <t>Média Aritmética</t>
  </si>
  <si>
    <t>Arredonda</t>
  </si>
  <si>
    <t>1) Do: Chefe do DEPEQ / Representante Adm. do Centro de Custo
    Para: Gestor do Centro de Custo</t>
  </si>
  <si>
    <r>
      <t>Para: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(     ) Ao Chefe do DEPEQ / Representante Adminstrativo,</t>
    </r>
    <r>
      <rPr>
        <sz val="9"/>
        <rFont val="Arial"/>
        <family val="2"/>
      </rPr>
      <t xml:space="preserve"> verificada a conformidade do processo indicamos para prosseguimento.</t>
    </r>
  </si>
  <si>
    <r>
      <t xml:space="preserve">_____________________________________________________
</t>
    </r>
    <r>
      <rPr>
        <sz val="8"/>
        <color theme="1"/>
        <rFont val="Arial"/>
        <family val="2"/>
      </rPr>
      <t>SEPRO
carimbo e matrícula SIAPE</t>
    </r>
  </si>
  <si>
    <r>
      <t>_____________________________________________________
DEPAD</t>
    </r>
    <r>
      <rPr>
        <sz val="8"/>
        <color theme="1"/>
        <rFont val="Arial"/>
        <family val="2"/>
      </rPr>
      <t xml:space="preserve">
carimbo e matrícula SIAPE</t>
    </r>
  </si>
  <si>
    <r>
      <t xml:space="preserve">_____________________________________________________
</t>
    </r>
    <r>
      <rPr>
        <sz val="8"/>
        <color theme="1"/>
        <rFont val="Arial"/>
        <family val="2"/>
      </rPr>
      <t>Assinatura do Gestor do Centro de Custo  / Chefe do DEPEQ
carimbo e matrícula SIAPE</t>
    </r>
  </si>
  <si>
    <r>
      <t xml:space="preserve">_____________________________________________________
</t>
    </r>
    <r>
      <rPr>
        <sz val="8"/>
        <color theme="1"/>
        <rFont val="Arial"/>
        <family val="2"/>
      </rPr>
      <t>Assinatura do Chefe do DEPEQ / Representante Adm.
carimbo e matrícula SIAPE</t>
    </r>
  </si>
  <si>
    <t>MATRIZ DE ENTREGA DOS ITENS
Obrigatório se houver entregas em diversos locais</t>
  </si>
  <si>
    <t>1.8.1 Se a resposta for sim para o item 1.8.0, deverá ser também anexado ao processo os dados da aba 2.1 "Equipe de Planejamento e Contratação de Soluções da Tecnologia da Informação" para atendimento da Instrução Normativa nº 04/2014 da SLTI/MPDG.</t>
  </si>
  <si>
    <t>1.2.1 O CNJP indicado coincide com o CNPJ da proposta apresentada e com dos documentos dos itens 1.6 e 1.7?</t>
  </si>
  <si>
    <t>1.6.5 Cadastro Nacional de Empresas Inidônes e Suspensas (CEIS) http://www.portaltransparencia.gov.br/sancoes/ceis?ordenarPor=nome&amp;direcao=asc</t>
  </si>
  <si>
    <t>Revisão: 2018.09.14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</si>
</sst>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-* #,##0.00_-;\-* #,##0.00_-;_-* &quot;-&quot;_-;_-@_-"/>
  </numFmts>
  <fonts count="1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5"/>
      <color indexed="13"/>
      <name val="Arial"/>
      <family val="2"/>
    </font>
    <font>
      <b/>
      <sz val="15"/>
      <color indexed="56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Calibri"/>
      <family val="2"/>
      <charset val="1"/>
    </font>
    <font>
      <b/>
      <sz val="20"/>
      <name val="Arial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8"/>
      <name val="Tahoma"/>
      <family val="2"/>
    </font>
    <font>
      <sz val="9.5"/>
      <name val="Calibri"/>
      <family val="2"/>
    </font>
    <font>
      <i/>
      <sz val="9.5"/>
      <name val="Calibri"/>
      <family val="2"/>
    </font>
    <font>
      <strike/>
      <sz val="9.5"/>
      <name val="Calibri"/>
      <family val="2"/>
    </font>
    <font>
      <b/>
      <sz val="14"/>
      <name val="Tahoma"/>
      <family val="2"/>
    </font>
    <font>
      <sz val="20"/>
      <name val="Arial"/>
      <family val="2"/>
    </font>
    <font>
      <b/>
      <u/>
      <sz val="14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8"/>
      <name val="Calibri"/>
      <family val="2"/>
    </font>
    <font>
      <b/>
      <sz val="28"/>
      <color indexed="8"/>
      <name val="Calibri"/>
      <family val="2"/>
    </font>
    <font>
      <b/>
      <sz val="12"/>
      <name val="Calibri"/>
      <family val="2"/>
    </font>
    <font>
      <sz val="14"/>
      <name val="Tahoma"/>
      <family val="2"/>
    </font>
    <font>
      <sz val="14"/>
      <name val="Arial"/>
      <family val="2"/>
    </font>
    <font>
      <sz val="12"/>
      <name val="Calibri"/>
      <family val="2"/>
    </font>
    <font>
      <u/>
      <sz val="10"/>
      <name val="Tahoma"/>
      <family val="2"/>
    </font>
    <font>
      <sz val="8"/>
      <name val="Tahoma"/>
      <family val="2"/>
    </font>
    <font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0" tint="-0.14999847407452621"/>
      <name val="Arial Black"/>
      <family val="2"/>
    </font>
    <font>
      <b/>
      <sz val="12"/>
      <color rgb="FFFF0000"/>
      <name val="Arial"/>
      <family val="2"/>
    </font>
    <font>
      <sz val="22"/>
      <color theme="0" tint="-0.14999847407452621"/>
      <name val="Arial Black"/>
      <family val="2"/>
    </font>
    <font>
      <sz val="11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B050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1"/>
      <color theme="3" tint="0.39997558519241921"/>
      <name val="Calibri"/>
      <family val="2"/>
      <scheme val="minor"/>
    </font>
    <font>
      <sz val="9"/>
      <color theme="3" tint="0.39997558519241921"/>
      <name val="Arial"/>
      <family val="2"/>
    </font>
    <font>
      <sz val="12"/>
      <color theme="3" tint="0.39997558519241921"/>
      <name val="Calibri"/>
      <family val="2"/>
      <scheme val="minor"/>
    </font>
    <font>
      <sz val="12"/>
      <color theme="3" tint="0.39997558519241921"/>
      <name val="Arial"/>
      <family val="2"/>
    </font>
    <font>
      <sz val="9"/>
      <color rgb="FFFF0000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Tahoma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 tint="0.59999389629810485"/>
      <name val="Arial"/>
      <family val="2"/>
    </font>
    <font>
      <b/>
      <sz val="9"/>
      <color theme="3" tint="0.39997558519241921"/>
      <name val="Arial"/>
      <family val="2"/>
    </font>
    <font>
      <sz val="12"/>
      <color theme="3" tint="0.39997558519241921"/>
      <name val="Tahoma"/>
      <family val="2"/>
    </font>
    <font>
      <b/>
      <sz val="11"/>
      <color theme="3" tint="0.3999755851924192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rgb="FFFFFF00"/>
      <name val="Arial"/>
      <family val="2"/>
    </font>
    <font>
      <sz val="16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4"/>
      <color theme="3" tint="0.39997558519241921"/>
      <name val="Tahoma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3" tint="0.39997558519241921"/>
      <name val="Tahoma"/>
      <family val="2"/>
    </font>
    <font>
      <sz val="10"/>
      <color rgb="FFFF0000"/>
      <name val="Tahoma"/>
      <family val="2"/>
    </font>
    <font>
      <b/>
      <sz val="9"/>
      <color theme="3" tint="0.39997558519241921"/>
      <name val="Tahoma"/>
      <family val="2"/>
    </font>
    <font>
      <sz val="14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theme="3" tint="0.39997558519241921"/>
      <name val="Tahoma"/>
      <family val="2"/>
    </font>
    <font>
      <b/>
      <sz val="8"/>
      <color theme="3" tint="0.39997558519241921"/>
      <name val="Tahoma"/>
      <family val="2"/>
    </font>
    <font>
      <b/>
      <sz val="11"/>
      <color rgb="FFFF0000"/>
      <name val="Tahoma"/>
      <family val="2"/>
    </font>
    <font>
      <b/>
      <sz val="14"/>
      <color theme="3" tint="0.59999389629810485"/>
      <name val="Tahoma"/>
      <family val="2"/>
    </font>
    <font>
      <b/>
      <sz val="12"/>
      <color theme="3" tint="0.39997558519241921"/>
      <name val="Tahoma"/>
      <family val="2"/>
    </font>
    <font>
      <b/>
      <sz val="12"/>
      <color theme="3" tint="0.39997558519241921"/>
      <name val="Arial"/>
      <family val="2"/>
    </font>
    <font>
      <b/>
      <sz val="16"/>
      <color rgb="FFFFFF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4"/>
      <color rgb="FFFF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7"/>
        <bgColor indexed="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23"/>
      </patternFill>
    </fill>
    <fill>
      <patternFill patternType="solid">
        <fgColor rgb="FF00B050"/>
        <bgColor indexed="2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26"/>
      </patternFill>
    </fill>
    <fill>
      <patternFill patternType="solid">
        <fgColor rgb="FF00B050"/>
        <bgColor indexed="26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" fillId="2" borderId="0" applyNumberFormat="0" applyBorder="0" applyAlignment="0" applyProtection="0"/>
    <xf numFmtId="0" fontId="13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4" borderId="0" applyNumberFormat="0" applyBorder="0" applyAlignment="0" applyProtection="0"/>
    <xf numFmtId="0" fontId="16" fillId="16" borderId="1" applyNumberFormat="0" applyAlignment="0" applyProtection="0"/>
    <xf numFmtId="0" fontId="17" fillId="17" borderId="2" applyNumberFormat="0" applyAlignment="0" applyProtection="0"/>
    <xf numFmtId="0" fontId="18" fillId="0" borderId="3" applyNumberFormat="0" applyFill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9" fillId="7" borderId="1" applyNumberFormat="0" applyAlignment="0" applyProtection="0"/>
    <xf numFmtId="0" fontId="61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2" fillId="16" borderId="5" applyNumberFormat="0" applyAlignment="0" applyProtection="0"/>
    <xf numFmtId="0" fontId="3" fillId="24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59" fillId="0" borderId="0" applyFont="0" applyFill="0" applyBorder="0" applyAlignment="0" applyProtection="0"/>
    <xf numFmtId="165" fontId="2" fillId="0" borderId="0" applyFill="0" applyBorder="0" applyAlignment="0" applyProtection="0"/>
  </cellStyleXfs>
  <cellXfs count="655">
    <xf numFmtId="0" fontId="0" fillId="0" borderId="0" xfId="0"/>
    <xf numFmtId="0" fontId="2" fillId="0" borderId="0" xfId="56" applyFont="1" applyFill="1" applyAlignment="1" applyProtection="1">
      <alignment vertical="center"/>
    </xf>
    <xf numFmtId="0" fontId="8" fillId="0" borderId="0" xfId="56" applyFont="1" applyFill="1" applyBorder="1" applyAlignment="1" applyProtection="1">
      <alignment vertical="center"/>
    </xf>
    <xf numFmtId="0" fontId="10" fillId="0" borderId="0" xfId="56" applyFont="1" applyFill="1" applyAlignment="1" applyProtection="1">
      <alignment vertical="center" wrapText="1"/>
    </xf>
    <xf numFmtId="0" fontId="63" fillId="0" borderId="0" xfId="56" applyFont="1" applyFill="1" applyAlignment="1" applyProtection="1">
      <alignment vertical="center" wrapText="1"/>
    </xf>
    <xf numFmtId="0" fontId="8" fillId="0" borderId="0" xfId="56" applyFont="1" applyFill="1" applyAlignment="1" applyProtection="1">
      <alignment vertical="center"/>
    </xf>
    <xf numFmtId="0" fontId="9" fillId="0" borderId="0" xfId="56" applyFont="1" applyFill="1" applyAlignment="1" applyProtection="1">
      <alignment vertical="center"/>
    </xf>
    <xf numFmtId="0" fontId="0" fillId="0" borderId="0" xfId="0" applyAlignment="1">
      <alignment wrapText="1"/>
    </xf>
    <xf numFmtId="0" fontId="64" fillId="0" borderId="0" xfId="57" applyFont="1" applyFill="1" applyBorder="1" applyAlignment="1" applyProtection="1">
      <alignment horizontal="right"/>
    </xf>
    <xf numFmtId="0" fontId="2" fillId="0" borderId="0" xfId="57" applyFill="1" applyBorder="1" applyAlignment="1" applyProtection="1"/>
    <xf numFmtId="0" fontId="9" fillId="0" borderId="0" xfId="57" applyFont="1" applyFill="1" applyBorder="1" applyAlignment="1" applyProtection="1"/>
    <xf numFmtId="0" fontId="8" fillId="0" borderId="0" xfId="57" applyFont="1" applyFill="1" applyBorder="1" applyAlignment="1" applyProtection="1">
      <alignment horizontal="left"/>
    </xf>
    <xf numFmtId="0" fontId="8" fillId="0" borderId="0" xfId="57" applyFont="1" applyFill="1" applyBorder="1" applyAlignment="1" applyProtection="1"/>
    <xf numFmtId="0" fontId="5" fillId="25" borderId="10" xfId="45" applyFont="1" applyFill="1" applyBorder="1" applyAlignment="1">
      <alignment horizontal="center" vertical="center" wrapText="1"/>
    </xf>
    <xf numFmtId="0" fontId="8" fillId="0" borderId="0" xfId="57" applyFont="1" applyFill="1" applyBorder="1" applyAlignment="1" applyProtection="1">
      <alignment horizontal="right" vertical="center"/>
    </xf>
    <xf numFmtId="0" fontId="2" fillId="0" borderId="0" xfId="57" applyFont="1" applyFill="1" applyBorder="1" applyAlignment="1" applyProtection="1">
      <alignment horizontal="right" vertical="center"/>
    </xf>
    <xf numFmtId="0" fontId="12" fillId="0" borderId="0" xfId="57" applyFont="1" applyFill="1" applyBorder="1" applyAlignment="1" applyProtection="1">
      <alignment vertical="center"/>
    </xf>
    <xf numFmtId="0" fontId="8" fillId="0" borderId="0" xfId="57" applyFont="1" applyFill="1" applyBorder="1" applyAlignment="1" applyProtection="1">
      <alignment vertical="center"/>
    </xf>
    <xf numFmtId="0" fontId="9" fillId="0" borderId="0" xfId="57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9" fillId="0" borderId="0" xfId="57" applyFont="1" applyFill="1" applyBorder="1" applyAlignment="1" applyProtection="1">
      <alignment horizontal="justify" vertical="center"/>
    </xf>
    <xf numFmtId="0" fontId="2" fillId="26" borderId="0" xfId="56" applyFill="1"/>
    <xf numFmtId="0" fontId="0" fillId="26" borderId="0" xfId="0" applyFill="1"/>
    <xf numFmtId="0" fontId="8" fillId="26" borderId="0" xfId="57" applyFont="1" applyFill="1" applyBorder="1" applyAlignment="1" applyProtection="1">
      <alignment horizontal="right"/>
    </xf>
    <xf numFmtId="0" fontId="2" fillId="26" borderId="0" xfId="57" applyFont="1" applyFill="1" applyBorder="1" applyAlignment="1" applyProtection="1">
      <alignment horizontal="right"/>
    </xf>
    <xf numFmtId="0" fontId="9" fillId="26" borderId="0" xfId="57" applyFont="1" applyFill="1" applyBorder="1" applyAlignment="1" applyProtection="1"/>
    <xf numFmtId="0" fontId="2" fillId="26" borderId="0" xfId="45" applyFont="1" applyFill="1" applyAlignment="1" applyProtection="1">
      <alignment vertical="center"/>
    </xf>
    <xf numFmtId="0" fontId="2" fillId="26" borderId="0" xfId="45" applyFont="1" applyFill="1" applyAlignment="1" applyProtection="1">
      <alignment horizontal="left" vertical="center" indent="21"/>
    </xf>
    <xf numFmtId="0" fontId="2" fillId="26" borderId="0" xfId="45" applyFill="1" applyAlignment="1" applyProtection="1">
      <alignment horizontal="left" vertical="center" indent="21"/>
    </xf>
    <xf numFmtId="0" fontId="65" fillId="26" borderId="0" xfId="45" applyFont="1" applyFill="1" applyAlignment="1" applyProtection="1">
      <alignment vertical="center"/>
    </xf>
    <xf numFmtId="0" fontId="5" fillId="26" borderId="0" xfId="45" applyFont="1" applyFill="1" applyAlignment="1" applyProtection="1">
      <alignment vertical="center"/>
    </xf>
    <xf numFmtId="0" fontId="0" fillId="27" borderId="10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66" fillId="29" borderId="10" xfId="0" applyFont="1" applyFill="1" applyBorder="1" applyAlignment="1">
      <alignment horizontal="center" vertical="center"/>
    </xf>
    <xf numFmtId="0" fontId="60" fillId="30" borderId="10" xfId="0" applyFont="1" applyFill="1" applyBorder="1" applyAlignment="1">
      <alignment horizontal="center" vertical="center" wrapText="1"/>
    </xf>
    <xf numFmtId="0" fontId="0" fillId="31" borderId="10" xfId="0" applyFill="1" applyBorder="1" applyAlignment="1">
      <alignment horizontal="center" vertical="center" wrapText="1"/>
    </xf>
    <xf numFmtId="0" fontId="60" fillId="32" borderId="10" xfId="0" applyFont="1" applyFill="1" applyBorder="1" applyAlignment="1">
      <alignment horizontal="center" vertical="center" wrapText="1"/>
    </xf>
    <xf numFmtId="0" fontId="60" fillId="33" borderId="11" xfId="0" applyFont="1" applyFill="1" applyBorder="1" applyAlignment="1">
      <alignment horizontal="center" vertical="center"/>
    </xf>
    <xf numFmtId="0" fontId="0" fillId="33" borderId="11" xfId="0" applyFill="1" applyBorder="1" applyAlignment="1">
      <alignment horizontal="left" vertical="center"/>
    </xf>
    <xf numFmtId="0" fontId="0" fillId="33" borderId="12" xfId="0" applyFill="1" applyBorder="1" applyAlignment="1">
      <alignment horizontal="left" vertical="center"/>
    </xf>
    <xf numFmtId="0" fontId="0" fillId="31" borderId="11" xfId="0" applyFill="1" applyBorder="1" applyAlignment="1">
      <alignment horizontal="left" vertical="center"/>
    </xf>
    <xf numFmtId="0" fontId="0" fillId="31" borderId="12" xfId="0" applyFill="1" applyBorder="1" applyAlignment="1">
      <alignment horizontal="left" vertical="center"/>
    </xf>
    <xf numFmtId="0" fontId="0" fillId="32" borderId="11" xfId="0" applyFill="1" applyBorder="1" applyAlignment="1">
      <alignment horizontal="left" vertical="center"/>
    </xf>
    <xf numFmtId="0" fontId="0" fillId="32" borderId="12" xfId="0" applyFill="1" applyBorder="1" applyAlignment="1">
      <alignment horizontal="left" vertical="center"/>
    </xf>
    <xf numFmtId="0" fontId="60" fillId="30" borderId="11" xfId="0" applyFont="1" applyFill="1" applyBorder="1" applyAlignment="1">
      <alignment horizontal="left" vertical="center"/>
    </xf>
    <xf numFmtId="0" fontId="60" fillId="30" borderId="12" xfId="0" applyFont="1" applyFill="1" applyBorder="1" applyAlignment="1">
      <alignment horizontal="left" vertical="center"/>
    </xf>
    <xf numFmtId="0" fontId="67" fillId="26" borderId="0" xfId="0" applyFont="1" applyFill="1" applyAlignment="1">
      <alignment vertical="center" wrapText="1"/>
    </xf>
    <xf numFmtId="0" fontId="68" fillId="26" borderId="10" xfId="0" applyFont="1" applyFill="1" applyBorder="1" applyAlignment="1">
      <alignment vertical="center" wrapText="1"/>
    </xf>
    <xf numFmtId="0" fontId="68" fillId="26" borderId="10" xfId="0" applyFont="1" applyFill="1" applyBorder="1" applyAlignment="1">
      <alignment vertical="center"/>
    </xf>
    <xf numFmtId="0" fontId="0" fillId="26" borderId="0" xfId="0" applyFill="1" applyBorder="1" applyAlignment="1">
      <alignment vertical="center"/>
    </xf>
    <xf numFmtId="0" fontId="0" fillId="26" borderId="0" xfId="0" applyFill="1" applyBorder="1" applyAlignment="1">
      <alignment horizontal="left" vertical="center"/>
    </xf>
    <xf numFmtId="0" fontId="0" fillId="26" borderId="0" xfId="0" applyFill="1" applyAlignment="1">
      <alignment horizontal="left" vertical="center"/>
    </xf>
    <xf numFmtId="0" fontId="0" fillId="26" borderId="0" xfId="0" applyFill="1" applyBorder="1" applyAlignment="1">
      <alignment horizontal="center" vertical="center"/>
    </xf>
    <xf numFmtId="0" fontId="62" fillId="26" borderId="0" xfId="0" applyFont="1" applyFill="1" applyAlignment="1">
      <alignment horizontal="right" vertical="center"/>
    </xf>
    <xf numFmtId="0" fontId="62" fillId="26" borderId="0" xfId="0" applyFont="1" applyFill="1" applyAlignment="1">
      <alignment horizontal="left" vertical="center"/>
    </xf>
    <xf numFmtId="0" fontId="62" fillId="26" borderId="0" xfId="0" applyFont="1" applyFill="1" applyBorder="1" applyAlignment="1">
      <alignment horizontal="left" vertical="center"/>
    </xf>
    <xf numFmtId="0" fontId="8" fillId="26" borderId="0" xfId="56" applyFont="1" applyFill="1" applyAlignment="1" applyProtection="1">
      <alignment vertical="center"/>
    </xf>
    <xf numFmtId="0" fontId="9" fillId="26" borderId="0" xfId="56" applyFont="1" applyFill="1" applyAlignment="1" applyProtection="1">
      <alignment vertical="center"/>
    </xf>
    <xf numFmtId="0" fontId="2" fillId="26" borderId="0" xfId="45" applyFill="1" applyProtection="1"/>
    <xf numFmtId="0" fontId="2" fillId="0" borderId="0" xfId="45" applyProtection="1"/>
    <xf numFmtId="0" fontId="2" fillId="26" borderId="0" xfId="45" applyFill="1" applyBorder="1" applyProtection="1"/>
    <xf numFmtId="0" fontId="69" fillId="26" borderId="13" xfId="45" applyFont="1" applyFill="1" applyBorder="1" applyAlignment="1" applyProtection="1">
      <alignment horizontal="justify" vertical="center" wrapText="1"/>
    </xf>
    <xf numFmtId="0" fontId="2" fillId="0" borderId="0" xfId="45" applyBorder="1" applyProtection="1"/>
    <xf numFmtId="0" fontId="69" fillId="26" borderId="13" xfId="45" applyFont="1" applyFill="1" applyBorder="1" applyAlignment="1" applyProtection="1">
      <alignment horizontal="left" vertical="center" wrapText="1"/>
    </xf>
    <xf numFmtId="0" fontId="69" fillId="26" borderId="13" xfId="45" applyFont="1" applyFill="1" applyBorder="1" applyAlignment="1" applyProtection="1">
      <alignment vertical="center" wrapText="1"/>
    </xf>
    <xf numFmtId="0" fontId="69" fillId="26" borderId="14" xfId="45" applyFont="1" applyFill="1" applyBorder="1" applyAlignment="1" applyProtection="1">
      <alignment horizontal="left" vertical="center" wrapText="1" indent="2"/>
    </xf>
    <xf numFmtId="0" fontId="34" fillId="26" borderId="0" xfId="45" applyFont="1" applyFill="1" applyBorder="1" applyProtection="1"/>
    <xf numFmtId="0" fontId="34" fillId="26" borderId="0" xfId="45" applyFont="1" applyFill="1" applyBorder="1" applyAlignment="1" applyProtection="1">
      <alignment horizontal="left" vertical="center"/>
    </xf>
    <xf numFmtId="0" fontId="2" fillId="26" borderId="0" xfId="45" applyFill="1" applyBorder="1" applyAlignment="1" applyProtection="1">
      <alignment horizontal="left" vertical="center"/>
    </xf>
    <xf numFmtId="0" fontId="6" fillId="26" borderId="0" xfId="45" applyFont="1" applyFill="1" applyBorder="1" applyAlignment="1" applyProtection="1">
      <alignment vertical="center" wrapText="1"/>
    </xf>
    <xf numFmtId="0" fontId="34" fillId="0" borderId="0" xfId="45" applyFont="1" applyBorder="1" applyAlignment="1" applyProtection="1">
      <alignment vertical="center" wrapText="1"/>
    </xf>
    <xf numFmtId="0" fontId="34" fillId="0" borderId="0" xfId="45" applyFont="1" applyAlignment="1" applyProtection="1">
      <alignment horizontal="left" indent="1"/>
    </xf>
    <xf numFmtId="0" fontId="2" fillId="0" borderId="0" xfId="45" applyAlignment="1" applyProtection="1">
      <alignment horizontal="justify" wrapText="1"/>
    </xf>
    <xf numFmtId="0" fontId="2" fillId="0" borderId="0" xfId="45" applyAlignment="1" applyProtection="1">
      <alignment wrapText="1"/>
    </xf>
    <xf numFmtId="0" fontId="2" fillId="0" borderId="0" xfId="45" applyAlignment="1" applyProtection="1">
      <alignment vertical="center"/>
    </xf>
    <xf numFmtId="0" fontId="38" fillId="26" borderId="15" xfId="45" applyFont="1" applyFill="1" applyBorder="1" applyAlignment="1" applyProtection="1">
      <alignment horizontal="center" vertical="center" wrapText="1"/>
    </xf>
    <xf numFmtId="0" fontId="2" fillId="0" borderId="0" xfId="45" applyAlignment="1" applyProtection="1">
      <alignment horizontal="center" vertical="center" wrapText="1"/>
    </xf>
    <xf numFmtId="0" fontId="2" fillId="0" borderId="0" xfId="45" applyAlignment="1" applyProtection="1">
      <alignment horizontal="center" vertical="center"/>
    </xf>
    <xf numFmtId="0" fontId="0" fillId="0" borderId="0" xfId="0" applyAlignment="1"/>
    <xf numFmtId="0" fontId="68" fillId="0" borderId="0" xfId="0" applyFont="1" applyAlignment="1">
      <alignment horizontal="center" vertical="center"/>
    </xf>
    <xf numFmtId="0" fontId="0" fillId="25" borderId="10" xfId="0" applyFill="1" applyBorder="1" applyAlignment="1">
      <alignment horizontal="center"/>
    </xf>
    <xf numFmtId="49" fontId="0" fillId="25" borderId="10" xfId="0" applyNumberFormat="1" applyFill="1" applyBorder="1" applyAlignment="1">
      <alignment horizontal="center" vertical="center"/>
    </xf>
    <xf numFmtId="1" fontId="0" fillId="25" borderId="10" xfId="0" applyNumberFormat="1" applyFill="1" applyBorder="1" applyAlignment="1">
      <alignment horizontal="center" vertical="center"/>
    </xf>
    <xf numFmtId="0" fontId="2" fillId="26" borderId="0" xfId="56" applyFont="1" applyFill="1" applyAlignment="1" applyProtection="1">
      <alignment vertical="center"/>
    </xf>
    <xf numFmtId="0" fontId="10" fillId="26" borderId="0" xfId="56" applyFont="1" applyFill="1" applyAlignment="1" applyProtection="1">
      <alignment vertical="center" wrapText="1"/>
    </xf>
    <xf numFmtId="0" fontId="63" fillId="26" borderId="0" xfId="56" applyFont="1" applyFill="1" applyAlignment="1" applyProtection="1">
      <alignment vertical="center" wrapText="1"/>
    </xf>
    <xf numFmtId="0" fontId="8" fillId="26" borderId="0" xfId="56" applyFont="1" applyFill="1" applyBorder="1" applyAlignment="1" applyProtection="1">
      <alignment vertical="center"/>
    </xf>
    <xf numFmtId="0" fontId="8" fillId="26" borderId="0" xfId="56" applyFont="1" applyFill="1" applyAlignment="1" applyProtection="1">
      <alignment horizontal="left" vertical="center"/>
    </xf>
    <xf numFmtId="0" fontId="0" fillId="26" borderId="0" xfId="0" applyFill="1" applyAlignment="1">
      <alignment horizontal="left"/>
    </xf>
    <xf numFmtId="0" fontId="9" fillId="26" borderId="0" xfId="56" applyFont="1" applyFill="1" applyAlignment="1" applyProtection="1">
      <alignment horizontal="left" vertical="center"/>
    </xf>
    <xf numFmtId="0" fontId="2" fillId="26" borderId="0" xfId="56" applyFont="1" applyFill="1" applyAlignment="1" applyProtection="1">
      <alignment horizontal="left" vertical="center"/>
    </xf>
    <xf numFmtId="0" fontId="8" fillId="26" borderId="0" xfId="56" applyFont="1" applyFill="1" applyBorder="1" applyAlignment="1" applyProtection="1">
      <alignment horizontal="left" vertical="center"/>
    </xf>
    <xf numFmtId="0" fontId="10" fillId="26" borderId="0" xfId="56" applyFont="1" applyFill="1" applyAlignment="1" applyProtection="1">
      <alignment horizontal="left" vertical="center"/>
    </xf>
    <xf numFmtId="0" fontId="63" fillId="26" borderId="0" xfId="56" applyFont="1" applyFill="1" applyAlignment="1" applyProtection="1">
      <alignment horizontal="left" vertical="center"/>
    </xf>
    <xf numFmtId="0" fontId="70" fillId="25" borderId="10" xfId="0" applyFont="1" applyFill="1" applyBorder="1" applyAlignment="1">
      <alignment horizontal="center" vertical="center" wrapText="1"/>
    </xf>
    <xf numFmtId="0" fontId="30" fillId="26" borderId="0" xfId="56" applyFont="1" applyFill="1" applyAlignment="1" applyProtection="1">
      <alignment horizontal="left" vertical="center"/>
    </xf>
    <xf numFmtId="0" fontId="46" fillId="26" borderId="0" xfId="56" applyFont="1" applyFill="1" applyAlignment="1" applyProtection="1">
      <alignment horizontal="left" vertical="center"/>
    </xf>
    <xf numFmtId="0" fontId="71" fillId="26" borderId="0" xfId="56" applyFont="1" applyFill="1" applyBorder="1" applyAlignment="1" applyProtection="1">
      <alignment horizontal="left" vertical="center"/>
    </xf>
    <xf numFmtId="0" fontId="72" fillId="26" borderId="0" xfId="56" applyFont="1" applyFill="1" applyBorder="1" applyAlignment="1" applyProtection="1">
      <alignment horizontal="left" vertical="center"/>
    </xf>
    <xf numFmtId="0" fontId="2" fillId="26" borderId="0" xfId="45" applyFill="1" applyAlignment="1" applyProtection="1">
      <alignment horizontal="justify" wrapText="1"/>
    </xf>
    <xf numFmtId="0" fontId="9" fillId="26" borderId="0" xfId="45" applyFont="1" applyFill="1" applyAlignment="1" applyProtection="1">
      <alignment horizontal="justify" wrapText="1"/>
    </xf>
    <xf numFmtId="0" fontId="9" fillId="26" borderId="16" xfId="45" applyFont="1" applyFill="1" applyBorder="1" applyAlignment="1" applyProtection="1">
      <alignment horizontal="justify" vertical="center" wrapText="1"/>
    </xf>
    <xf numFmtId="0" fontId="8" fillId="26" borderId="17" xfId="45" applyFont="1" applyFill="1" applyBorder="1" applyAlignment="1" applyProtection="1">
      <alignment horizontal="center" vertical="center" wrapText="1"/>
    </xf>
    <xf numFmtId="0" fontId="8" fillId="26" borderId="10" xfId="45" applyFont="1" applyFill="1" applyBorder="1" applyAlignment="1" applyProtection="1">
      <alignment horizontal="center" vertical="center" wrapText="1"/>
    </xf>
    <xf numFmtId="0" fontId="8" fillId="26" borderId="0" xfId="45" applyFont="1" applyFill="1" applyBorder="1" applyAlignment="1" applyProtection="1">
      <alignment horizontal="center" vertical="center" wrapText="1"/>
    </xf>
    <xf numFmtId="0" fontId="8" fillId="26" borderId="18" xfId="45" applyFont="1" applyFill="1" applyBorder="1" applyAlignment="1" applyProtection="1">
      <alignment horizontal="center" vertical="center" wrapText="1"/>
    </xf>
    <xf numFmtId="0" fontId="9" fillId="26" borderId="0" xfId="45" applyFont="1" applyFill="1" applyBorder="1" applyAlignment="1" applyProtection="1">
      <alignment horizontal="justify" vertical="top" wrapText="1"/>
    </xf>
    <xf numFmtId="0" fontId="9" fillId="26" borderId="19" xfId="45" applyFont="1" applyFill="1" applyBorder="1" applyAlignment="1" applyProtection="1">
      <alignment horizontal="justify" vertical="top" wrapText="1"/>
    </xf>
    <xf numFmtId="0" fontId="72" fillId="26" borderId="0" xfId="56" applyFont="1" applyFill="1" applyBorder="1" applyAlignment="1" applyProtection="1">
      <alignment vertical="center"/>
    </xf>
    <xf numFmtId="0" fontId="73" fillId="26" borderId="20" xfId="45" applyFont="1" applyFill="1" applyBorder="1" applyAlignment="1" applyProtection="1">
      <alignment horizontal="center" vertical="center" wrapText="1"/>
    </xf>
    <xf numFmtId="0" fontId="73" fillId="26" borderId="14" xfId="45" applyFont="1" applyFill="1" applyBorder="1" applyAlignment="1" applyProtection="1">
      <alignment horizontal="center" vertical="center" wrapText="1"/>
    </xf>
    <xf numFmtId="0" fontId="69" fillId="26" borderId="15" xfId="45" applyFont="1" applyFill="1" applyBorder="1" applyAlignment="1" applyProtection="1">
      <alignment horizontal="left" vertical="center" wrapText="1" indent="1"/>
    </xf>
    <xf numFmtId="0" fontId="34" fillId="26" borderId="0" xfId="45" applyFont="1" applyFill="1" applyBorder="1" applyAlignment="1" applyProtection="1">
      <alignment vertical="center" wrapText="1"/>
    </xf>
    <xf numFmtId="0" fontId="74" fillId="25" borderId="10" xfId="0" applyFont="1" applyFill="1" applyBorder="1" applyAlignment="1">
      <alignment horizontal="center"/>
    </xf>
    <xf numFmtId="0" fontId="31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5" borderId="10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29" borderId="11" xfId="0" applyFill="1" applyBorder="1" applyAlignment="1">
      <alignment horizontal="center" vertical="center" wrapText="1"/>
    </xf>
    <xf numFmtId="0" fontId="0" fillId="29" borderId="12" xfId="0" applyFill="1" applyBorder="1" applyAlignment="1">
      <alignment horizontal="center" vertical="center" wrapText="1"/>
    </xf>
    <xf numFmtId="0" fontId="0" fillId="26" borderId="0" xfId="0" applyFill="1" applyBorder="1"/>
    <xf numFmtId="0" fontId="0" fillId="26" borderId="21" xfId="0" applyFill="1" applyBorder="1" applyAlignment="1">
      <alignment horizontal="center" vertical="center" wrapText="1"/>
    </xf>
    <xf numFmtId="0" fontId="0" fillId="26" borderId="21" xfId="0" applyFill="1" applyBorder="1" applyAlignment="1">
      <alignment horizontal="left" vertical="center"/>
    </xf>
    <xf numFmtId="0" fontId="60" fillId="29" borderId="11" xfId="0" applyFont="1" applyFill="1" applyBorder="1" applyAlignment="1">
      <alignment horizontal="center" vertical="center"/>
    </xf>
    <xf numFmtId="0" fontId="0" fillId="26" borderId="22" xfId="0" quotePrefix="1" applyFill="1" applyBorder="1" applyAlignment="1">
      <alignment horizontal="left" vertical="center"/>
    </xf>
    <xf numFmtId="0" fontId="0" fillId="26" borderId="22" xfId="0" applyFill="1" applyBorder="1" applyAlignment="1">
      <alignment horizontal="left" vertical="center"/>
    </xf>
    <xf numFmtId="0" fontId="0" fillId="35" borderId="11" xfId="0" applyFill="1" applyBorder="1" applyAlignment="1">
      <alignment horizontal="left" vertical="center"/>
    </xf>
    <xf numFmtId="0" fontId="0" fillId="35" borderId="12" xfId="0" applyFill="1" applyBorder="1" applyAlignment="1">
      <alignment horizontal="left" vertical="center"/>
    </xf>
    <xf numFmtId="0" fontId="60" fillId="36" borderId="10" xfId="0" applyFont="1" applyFill="1" applyBorder="1" applyAlignment="1">
      <alignment horizontal="center" vertical="center" wrapText="1"/>
    </xf>
    <xf numFmtId="0" fontId="0" fillId="36" borderId="11" xfId="0" applyFill="1" applyBorder="1" applyAlignment="1">
      <alignment horizontal="left" vertical="center"/>
    </xf>
    <xf numFmtId="0" fontId="0" fillId="36" borderId="12" xfId="0" applyFill="1" applyBorder="1" applyAlignment="1">
      <alignment horizontal="left" vertical="center"/>
    </xf>
    <xf numFmtId="0" fontId="62" fillId="26" borderId="0" xfId="0" applyFont="1" applyFill="1"/>
    <xf numFmtId="0" fontId="62" fillId="26" borderId="0" xfId="0" applyFont="1" applyFill="1" applyAlignment="1">
      <alignment horizontal="right"/>
    </xf>
    <xf numFmtId="0" fontId="0" fillId="26" borderId="0" xfId="0" applyFill="1" applyAlignment="1"/>
    <xf numFmtId="0" fontId="75" fillId="26" borderId="0" xfId="45" applyFont="1" applyFill="1" applyBorder="1" applyAlignment="1" applyProtection="1">
      <alignment horizontal="left"/>
      <protection locked="0"/>
    </xf>
    <xf numFmtId="0" fontId="76" fillId="26" borderId="0" xfId="45" applyFont="1" applyFill="1" applyBorder="1" applyAlignment="1" applyProtection="1">
      <alignment horizontal="right" wrapText="1"/>
      <protection locked="0"/>
    </xf>
    <xf numFmtId="0" fontId="77" fillId="0" borderId="0" xfId="0" applyFont="1" applyAlignment="1" applyProtection="1">
      <alignment horizontal="justify" vertical="top" wrapText="1"/>
      <protection locked="0"/>
    </xf>
    <xf numFmtId="49" fontId="77" fillId="0" borderId="10" xfId="0" applyNumberFormat="1" applyFont="1" applyBorder="1" applyAlignment="1" applyProtection="1">
      <alignment horizontal="justify" vertical="top" wrapText="1"/>
      <protection locked="0"/>
    </xf>
    <xf numFmtId="0" fontId="77" fillId="0" borderId="10" xfId="0" applyFont="1" applyBorder="1" applyAlignment="1" applyProtection="1">
      <alignment horizontal="justify" vertical="top" wrapText="1"/>
      <protection locked="0"/>
    </xf>
    <xf numFmtId="0" fontId="78" fillId="0" borderId="10" xfId="0" applyFont="1" applyBorder="1" applyAlignment="1" applyProtection="1">
      <alignment horizontal="center" vertical="center" wrapText="1"/>
      <protection locked="0"/>
    </xf>
    <xf numFmtId="0" fontId="79" fillId="26" borderId="0" xfId="45" applyFont="1" applyFill="1" applyBorder="1" applyAlignment="1" applyProtection="1">
      <alignment horizontal="right" wrapText="1"/>
      <protection locked="0"/>
    </xf>
    <xf numFmtId="0" fontId="79" fillId="26" borderId="0" xfId="45" applyFont="1" applyFill="1" applyBorder="1" applyAlignment="1" applyProtection="1">
      <alignment horizontal="right" vertical="center" wrapText="1"/>
    </xf>
    <xf numFmtId="0" fontId="80" fillId="26" borderId="23" xfId="45" applyFont="1" applyFill="1" applyBorder="1" applyAlignment="1" applyProtection="1">
      <alignment horizontal="center" vertical="center" wrapText="1"/>
    </xf>
    <xf numFmtId="0" fontId="80" fillId="26" borderId="23" xfId="45" applyFont="1" applyFill="1" applyBorder="1" applyAlignment="1" applyProtection="1">
      <alignment horizontal="center" vertical="center" wrapText="1"/>
      <protection locked="0"/>
    </xf>
    <xf numFmtId="0" fontId="80" fillId="26" borderId="20" xfId="45" applyFont="1" applyFill="1" applyBorder="1" applyAlignment="1" applyProtection="1">
      <alignment horizontal="center" vertical="center" wrapText="1"/>
      <protection locked="0"/>
    </xf>
    <xf numFmtId="0" fontId="80" fillId="26" borderId="14" xfId="45" applyFont="1" applyFill="1" applyBorder="1" applyAlignment="1" applyProtection="1">
      <alignment horizontal="center" vertical="center" wrapText="1"/>
      <protection locked="0"/>
    </xf>
    <xf numFmtId="0" fontId="80" fillId="26" borderId="24" xfId="45" applyFont="1" applyFill="1" applyBorder="1" applyAlignment="1" applyProtection="1">
      <alignment horizontal="center" vertical="center" wrapText="1"/>
    </xf>
    <xf numFmtId="0" fontId="0" fillId="25" borderId="0" xfId="0" applyFill="1" applyBorder="1" applyAlignment="1">
      <alignment horizontal="center"/>
    </xf>
    <xf numFmtId="0" fontId="81" fillId="26" borderId="25" xfId="45" applyFont="1" applyFill="1" applyBorder="1" applyAlignment="1" applyProtection="1">
      <alignment horizontal="justify" wrapText="1"/>
    </xf>
    <xf numFmtId="0" fontId="2" fillId="26" borderId="0" xfId="56" applyFill="1" applyProtection="1"/>
    <xf numFmtId="0" fontId="0" fillId="0" borderId="10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 wrapText="1"/>
    </xf>
    <xf numFmtId="0" fontId="2" fillId="26" borderId="26" xfId="45" applyFill="1" applyBorder="1" applyAlignment="1" applyProtection="1">
      <alignment horizontal="left"/>
    </xf>
    <xf numFmtId="0" fontId="2" fillId="26" borderId="0" xfId="45" applyFill="1" applyAlignment="1" applyProtection="1"/>
    <xf numFmtId="0" fontId="2" fillId="0" borderId="0" xfId="45" applyAlignment="1" applyProtection="1"/>
    <xf numFmtId="0" fontId="2" fillId="0" borderId="0" xfId="45" applyAlignment="1" applyProtection="1">
      <alignment horizontal="left"/>
    </xf>
    <xf numFmtId="0" fontId="2" fillId="26" borderId="26" xfId="45" applyFill="1" applyBorder="1" applyProtection="1"/>
    <xf numFmtId="0" fontId="31" fillId="26" borderId="0" xfId="45" applyFont="1" applyFill="1" applyProtection="1"/>
    <xf numFmtId="0" fontId="35" fillId="26" borderId="0" xfId="45" applyFont="1" applyFill="1" applyAlignment="1" applyProtection="1">
      <alignment horizontal="center" vertical="center"/>
    </xf>
    <xf numFmtId="0" fontId="2" fillId="26" borderId="26" xfId="45" applyFill="1" applyBorder="1" applyAlignment="1" applyProtection="1">
      <alignment vertical="center"/>
    </xf>
    <xf numFmtId="0" fontId="2" fillId="26" borderId="0" xfId="45" applyFill="1" applyAlignment="1" applyProtection="1">
      <alignment vertical="center"/>
    </xf>
    <xf numFmtId="0" fontId="82" fillId="26" borderId="22" xfId="45" applyFont="1" applyFill="1" applyBorder="1" applyAlignment="1" applyProtection="1">
      <alignment vertical="center" wrapText="1"/>
    </xf>
    <xf numFmtId="0" fontId="2" fillId="26" borderId="27" xfId="45" applyFill="1" applyBorder="1" applyAlignment="1" applyProtection="1">
      <alignment horizontal="left" vertical="center"/>
    </xf>
    <xf numFmtId="0" fontId="2" fillId="0" borderId="0" xfId="45" applyAlignment="1" applyProtection="1">
      <alignment horizontal="left" vertical="center"/>
    </xf>
    <xf numFmtId="0" fontId="82" fillId="26" borderId="0" xfId="45" applyFont="1" applyFill="1" applyBorder="1" applyAlignment="1" applyProtection="1">
      <alignment horizontal="left" vertical="center" wrapText="1"/>
    </xf>
    <xf numFmtId="0" fontId="2" fillId="26" borderId="27" xfId="45" applyFill="1" applyBorder="1" applyProtection="1"/>
    <xf numFmtId="0" fontId="31" fillId="26" borderId="0" xfId="45" applyFont="1" applyFill="1" applyBorder="1" applyProtection="1"/>
    <xf numFmtId="0" fontId="36" fillId="26" borderId="11" xfId="45" applyFont="1" applyFill="1" applyBorder="1" applyAlignment="1" applyProtection="1">
      <alignment horizontal="right" vertical="center"/>
    </xf>
    <xf numFmtId="0" fontId="41" fillId="26" borderId="12" xfId="45" applyFont="1" applyFill="1" applyBorder="1" applyAlignment="1" applyProtection="1">
      <alignment vertical="center"/>
    </xf>
    <xf numFmtId="0" fontId="35" fillId="26" borderId="10" xfId="45" applyFont="1" applyFill="1" applyBorder="1" applyAlignment="1" applyProtection="1">
      <alignment horizontal="right" vertical="center"/>
    </xf>
    <xf numFmtId="0" fontId="34" fillId="26" borderId="10" xfId="45" applyFont="1" applyFill="1" applyBorder="1" applyAlignment="1" applyProtection="1">
      <alignment horizontal="right" vertical="center"/>
    </xf>
    <xf numFmtId="0" fontId="34" fillId="26" borderId="0" xfId="45" applyFont="1" applyFill="1" applyBorder="1" applyAlignment="1" applyProtection="1">
      <alignment vertical="center"/>
    </xf>
    <xf numFmtId="0" fontId="2" fillId="26" borderId="26" xfId="45" applyFill="1" applyBorder="1" applyAlignment="1" applyProtection="1">
      <alignment horizontal="left" vertical="center"/>
    </xf>
    <xf numFmtId="0" fontId="83" fillId="26" borderId="0" xfId="45" applyFont="1" applyFill="1" applyBorder="1" applyAlignment="1" applyProtection="1">
      <alignment horizontal="right" vertical="center"/>
    </xf>
    <xf numFmtId="0" fontId="5" fillId="26" borderId="0" xfId="45" applyFont="1" applyFill="1" applyBorder="1" applyAlignment="1" applyProtection="1">
      <alignment horizontal="left" vertical="center"/>
    </xf>
    <xf numFmtId="0" fontId="2" fillId="26" borderId="26" xfId="45" applyFill="1" applyBorder="1" applyAlignment="1" applyProtection="1">
      <alignment horizontal="justify"/>
    </xf>
    <xf numFmtId="0" fontId="2" fillId="26" borderId="27" xfId="45" applyFill="1" applyBorder="1" applyAlignment="1" applyProtection="1">
      <alignment horizontal="justify"/>
    </xf>
    <xf numFmtId="0" fontId="2" fillId="0" borderId="0" xfId="45" applyAlignment="1" applyProtection="1">
      <alignment horizontal="justify"/>
    </xf>
    <xf numFmtId="0" fontId="10" fillId="26" borderId="26" xfId="45" applyFont="1" applyFill="1" applyBorder="1" applyProtection="1"/>
    <xf numFmtId="0" fontId="10" fillId="26" borderId="0" xfId="45" applyFont="1" applyFill="1" applyBorder="1" applyAlignment="1" applyProtection="1">
      <alignment horizontal="center"/>
    </xf>
    <xf numFmtId="0" fontId="10" fillId="0" borderId="0" xfId="45" applyFont="1" applyProtection="1"/>
    <xf numFmtId="0" fontId="5" fillId="26" borderId="0" xfId="45" applyFont="1" applyFill="1" applyBorder="1" applyAlignment="1" applyProtection="1">
      <alignment horizontal="right"/>
    </xf>
    <xf numFmtId="0" fontId="5" fillId="26" borderId="0" xfId="45" applyFont="1" applyFill="1" applyBorder="1" applyAlignment="1" applyProtection="1">
      <alignment horizontal="left"/>
    </xf>
    <xf numFmtId="0" fontId="2" fillId="26" borderId="0" xfId="45" applyFill="1" applyBorder="1" applyAlignment="1" applyProtection="1"/>
    <xf numFmtId="0" fontId="10" fillId="26" borderId="0" xfId="45" applyFont="1" applyFill="1" applyBorder="1" applyAlignment="1" applyProtection="1"/>
    <xf numFmtId="0" fontId="2" fillId="26" borderId="28" xfId="45" applyFill="1" applyBorder="1" applyProtection="1"/>
    <xf numFmtId="0" fontId="10" fillId="26" borderId="29" xfId="45" applyFont="1" applyFill="1" applyBorder="1" applyAlignment="1" applyProtection="1">
      <alignment horizontal="left"/>
    </xf>
    <xf numFmtId="0" fontId="10" fillId="26" borderId="29" xfId="45" applyFont="1" applyFill="1" applyBorder="1" applyProtection="1"/>
    <xf numFmtId="0" fontId="10" fillId="26" borderId="30" xfId="45" applyFont="1" applyFill="1" applyBorder="1" applyProtection="1"/>
    <xf numFmtId="0" fontId="9" fillId="26" borderId="31" xfId="45" applyFont="1" applyFill="1" applyBorder="1" applyAlignment="1" applyProtection="1">
      <alignment horizontal="justify" vertical="top" wrapText="1"/>
    </xf>
    <xf numFmtId="0" fontId="9" fillId="26" borderId="32" xfId="45" applyFont="1" applyFill="1" applyBorder="1" applyAlignment="1" applyProtection="1">
      <alignment horizontal="justify" vertical="top" wrapText="1"/>
    </xf>
    <xf numFmtId="0" fontId="69" fillId="26" borderId="13" xfId="45" applyFont="1" applyFill="1" applyBorder="1" applyAlignment="1" applyProtection="1">
      <alignment horizontal="left" vertical="center" wrapText="1" indent="3"/>
    </xf>
    <xf numFmtId="0" fontId="69" fillId="26" borderId="13" xfId="45" applyFont="1" applyFill="1" applyBorder="1" applyAlignment="1" applyProtection="1">
      <alignment horizontal="left" vertical="center" wrapText="1" indent="2"/>
    </xf>
    <xf numFmtId="0" fontId="69" fillId="26" borderId="13" xfId="45" applyFont="1" applyFill="1" applyBorder="1" applyAlignment="1" applyProtection="1">
      <alignment horizontal="left" vertical="center" wrapText="1" indent="1"/>
    </xf>
    <xf numFmtId="0" fontId="69" fillId="26" borderId="14" xfId="45" applyFont="1" applyFill="1" applyBorder="1" applyAlignment="1" applyProtection="1">
      <alignment horizontal="left" vertical="center" wrapText="1" indent="1"/>
    </xf>
    <xf numFmtId="0" fontId="52" fillId="26" borderId="14" xfId="45" applyFont="1" applyFill="1" applyBorder="1" applyAlignment="1" applyProtection="1">
      <alignment horizontal="center" vertical="center" wrapText="1"/>
    </xf>
    <xf numFmtId="0" fontId="11" fillId="26" borderId="31" xfId="45" applyFont="1" applyFill="1" applyBorder="1" applyAlignment="1" applyProtection="1">
      <alignment horizontal="center" vertical="center" wrapText="1"/>
    </xf>
    <xf numFmtId="0" fontId="11" fillId="26" borderId="31" xfId="45" applyFont="1" applyFill="1" applyBorder="1" applyAlignment="1" applyProtection="1">
      <alignment horizontal="center" vertical="top" wrapText="1"/>
    </xf>
    <xf numFmtId="0" fontId="10" fillId="26" borderId="0" xfId="56" applyFont="1" applyFill="1" applyAlignment="1" applyProtection="1">
      <alignment vertical="center"/>
    </xf>
    <xf numFmtId="0" fontId="5" fillId="26" borderId="0" xfId="57" applyFont="1" applyFill="1" applyBorder="1" applyAlignment="1" applyProtection="1"/>
    <xf numFmtId="0" fontId="0" fillId="26" borderId="0" xfId="0" applyFill="1" applyProtection="1"/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Protection="1"/>
    <xf numFmtId="0" fontId="5" fillId="26" borderId="0" xfId="57" applyFont="1" applyFill="1" applyBorder="1" applyAlignment="1" applyProtection="1">
      <alignment horizontal="right"/>
    </xf>
    <xf numFmtId="0" fontId="84" fillId="26" borderId="0" xfId="0" applyFont="1" applyFill="1" applyAlignment="1" applyProtection="1">
      <alignment horizontal="right"/>
    </xf>
    <xf numFmtId="0" fontId="85" fillId="26" borderId="0" xfId="0" applyFont="1" applyFill="1" applyProtection="1"/>
    <xf numFmtId="0" fontId="0" fillId="26" borderId="0" xfId="0" applyFill="1" applyAlignment="1" applyProtection="1">
      <alignment wrapText="1"/>
    </xf>
    <xf numFmtId="0" fontId="7" fillId="26" borderId="10" xfId="45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26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26" borderId="0" xfId="0" applyFill="1" applyBorder="1" applyAlignment="1" applyProtection="1">
      <alignment horizontal="center" vertical="center" wrapText="1"/>
    </xf>
    <xf numFmtId="0" fontId="86" fillId="26" borderId="0" xfId="0" applyFont="1" applyFill="1" applyBorder="1" applyAlignment="1" applyProtection="1">
      <alignment horizontal="left" vertical="center" wrapText="1"/>
    </xf>
    <xf numFmtId="0" fontId="0" fillId="26" borderId="0" xfId="0" applyFill="1" applyAlignment="1" applyProtection="1">
      <alignment horizontal="center" vertical="center" wrapText="1"/>
      <protection locked="0"/>
    </xf>
    <xf numFmtId="0" fontId="2" fillId="26" borderId="0" xfId="56" applyFill="1" applyBorder="1" applyProtection="1"/>
    <xf numFmtId="0" fontId="2" fillId="0" borderId="0" xfId="45" applyFont="1" applyFill="1" applyProtection="1"/>
    <xf numFmtId="0" fontId="88" fillId="0" borderId="10" xfId="0" applyFont="1" applyFill="1" applyBorder="1" applyAlignment="1" applyProtection="1">
      <alignment horizontal="left" vertical="center"/>
    </xf>
    <xf numFmtId="0" fontId="89" fillId="0" borderId="10" xfId="0" applyFont="1" applyFill="1" applyBorder="1" applyAlignment="1" applyProtection="1">
      <alignment horizontal="left" vertical="center"/>
    </xf>
    <xf numFmtId="0" fontId="89" fillId="0" borderId="0" xfId="0" applyFont="1" applyFill="1" applyAlignment="1" applyProtection="1">
      <alignment horizontal="left" vertical="center"/>
    </xf>
    <xf numFmtId="0" fontId="90" fillId="0" borderId="10" xfId="0" applyFont="1" applyFill="1" applyBorder="1" applyAlignment="1" applyProtection="1">
      <alignment horizontal="left" vertical="center"/>
    </xf>
    <xf numFmtId="0" fontId="2" fillId="26" borderId="0" xfId="45" applyFill="1" applyBorder="1" applyAlignment="1" applyProtection="1">
      <alignment horizontal="left"/>
    </xf>
    <xf numFmtId="0" fontId="35" fillId="26" borderId="0" xfId="45" applyFont="1" applyFill="1" applyAlignment="1" applyProtection="1">
      <alignment horizontal="left"/>
    </xf>
    <xf numFmtId="0" fontId="91" fillId="0" borderId="10" xfId="0" applyFont="1" applyFill="1" applyBorder="1" applyAlignment="1" applyProtection="1">
      <alignment horizontal="left" vertical="center"/>
    </xf>
    <xf numFmtId="0" fontId="2" fillId="0" borderId="0" xfId="45" applyFont="1" applyFill="1" applyAlignment="1" applyProtection="1">
      <alignment horizontal="left"/>
    </xf>
    <xf numFmtId="0" fontId="35" fillId="26" borderId="0" xfId="45" applyFont="1" applyFill="1" applyBorder="1" applyAlignment="1" applyProtection="1">
      <alignment horizontal="center" vertical="center"/>
    </xf>
    <xf numFmtId="0" fontId="9" fillId="26" borderId="0" xfId="45" applyFont="1" applyFill="1" applyBorder="1" applyAlignment="1" applyProtection="1">
      <alignment vertical="center"/>
    </xf>
    <xf numFmtId="0" fontId="48" fillId="26" borderId="0" xfId="45" applyFont="1" applyFill="1" applyBorder="1" applyAlignment="1" applyProtection="1">
      <alignment vertical="center"/>
    </xf>
    <xf numFmtId="0" fontId="92" fillId="26" borderId="0" xfId="45" applyFont="1" applyFill="1" applyBorder="1" applyAlignment="1" applyProtection="1">
      <alignment vertical="center" wrapText="1"/>
    </xf>
    <xf numFmtId="0" fontId="9" fillId="0" borderId="0" xfId="45" applyFont="1" applyAlignment="1" applyProtection="1">
      <alignment vertical="center"/>
    </xf>
    <xf numFmtId="0" fontId="69" fillId="0" borderId="10" xfId="0" applyFont="1" applyFill="1" applyBorder="1" applyAlignment="1" applyProtection="1">
      <alignment horizontal="left" vertical="center"/>
    </xf>
    <xf numFmtId="0" fontId="9" fillId="0" borderId="0" xfId="45" applyFont="1" applyFill="1" applyAlignment="1" applyProtection="1">
      <alignment vertical="center"/>
    </xf>
    <xf numFmtId="0" fontId="48" fillId="26" borderId="0" xfId="45" applyFont="1" applyFill="1" applyBorder="1" applyAlignment="1" applyProtection="1">
      <alignment horizontal="center" vertical="center" wrapText="1"/>
    </xf>
    <xf numFmtId="0" fontId="48" fillId="37" borderId="10" xfId="45" applyFont="1" applyFill="1" applyBorder="1" applyAlignment="1" applyProtection="1">
      <alignment horizontal="center" vertical="center" wrapText="1"/>
    </xf>
    <xf numFmtId="0" fontId="41" fillId="37" borderId="10" xfId="45" applyFont="1" applyFill="1" applyBorder="1" applyAlignment="1" applyProtection="1">
      <alignment horizontal="center" vertical="center" wrapText="1"/>
    </xf>
    <xf numFmtId="0" fontId="37" fillId="37" borderId="10" xfId="45" applyFont="1" applyFill="1" applyBorder="1" applyAlignment="1" applyProtection="1">
      <alignment horizontal="center" vertical="center" wrapText="1"/>
    </xf>
    <xf numFmtId="0" fontId="48" fillId="0" borderId="0" xfId="45" applyFont="1" applyFill="1" applyBorder="1" applyAlignment="1" applyProtection="1">
      <alignment horizontal="center" vertical="center" wrapText="1"/>
    </xf>
    <xf numFmtId="0" fontId="9" fillId="26" borderId="0" xfId="45" applyFont="1" applyFill="1" applyBorder="1" applyAlignment="1" applyProtection="1">
      <alignment horizontal="center"/>
    </xf>
    <xf numFmtId="0" fontId="82" fillId="26" borderId="10" xfId="45" applyFont="1" applyFill="1" applyBorder="1" applyAlignment="1" applyProtection="1">
      <alignment horizontal="center" vertical="center" wrapText="1"/>
    </xf>
    <xf numFmtId="0" fontId="9" fillId="0" borderId="0" xfId="45" applyFont="1" applyBorder="1" applyAlignment="1" applyProtection="1">
      <alignment horizontal="center" vertical="center"/>
    </xf>
    <xf numFmtId="0" fontId="9" fillId="0" borderId="0" xfId="45" applyFont="1" applyBorder="1" applyAlignment="1" applyProtection="1">
      <alignment horizontal="center"/>
    </xf>
    <xf numFmtId="0" fontId="9" fillId="0" borderId="0" xfId="45" applyFont="1" applyFill="1" applyBorder="1" applyAlignment="1" applyProtection="1">
      <alignment horizontal="center"/>
    </xf>
    <xf numFmtId="0" fontId="92" fillId="26" borderId="0" xfId="45" applyFont="1" applyFill="1" applyBorder="1" applyAlignment="1" applyProtection="1">
      <alignment horizontal="center" vertical="center" wrapText="1"/>
    </xf>
    <xf numFmtId="0" fontId="92" fillId="26" borderId="21" xfId="45" applyFont="1" applyFill="1" applyBorder="1" applyAlignment="1" applyProtection="1">
      <alignment horizontal="center" vertical="center" wrapText="1"/>
    </xf>
    <xf numFmtId="0" fontId="82" fillId="26" borderId="21" xfId="45" applyFont="1" applyFill="1" applyBorder="1" applyAlignment="1" applyProtection="1">
      <alignment horizontal="center" vertical="center" wrapText="1"/>
    </xf>
    <xf numFmtId="0" fontId="92" fillId="26" borderId="22" xfId="45" applyFont="1" applyFill="1" applyBorder="1" applyAlignment="1" applyProtection="1">
      <alignment horizontal="center" vertical="center" wrapText="1"/>
    </xf>
    <xf numFmtId="0" fontId="48" fillId="26" borderId="0" xfId="45" applyFont="1" applyFill="1" applyBorder="1" applyAlignment="1" applyProtection="1">
      <alignment horizontal="left" vertical="center" wrapText="1"/>
    </xf>
    <xf numFmtId="0" fontId="9" fillId="26" borderId="0" xfId="45" applyFont="1" applyFill="1" applyBorder="1" applyProtection="1"/>
    <xf numFmtId="0" fontId="49" fillId="26" borderId="0" xfId="45" applyFont="1" applyFill="1" applyBorder="1" applyProtection="1"/>
    <xf numFmtId="0" fontId="9" fillId="0" borderId="0" xfId="45" applyFont="1" applyProtection="1"/>
    <xf numFmtId="0" fontId="48" fillId="37" borderId="11" xfId="45" applyFont="1" applyFill="1" applyBorder="1" applyAlignment="1" applyProtection="1">
      <alignment horizontal="right" vertical="center"/>
    </xf>
    <xf numFmtId="0" fontId="48" fillId="37" borderId="21" xfId="45" applyFont="1" applyFill="1" applyBorder="1" applyAlignment="1" applyProtection="1">
      <alignment vertical="center"/>
    </xf>
    <xf numFmtId="0" fontId="48" fillId="37" borderId="12" xfId="45" applyFont="1" applyFill="1" applyBorder="1" applyAlignment="1" applyProtection="1">
      <alignment vertical="center"/>
    </xf>
    <xf numFmtId="0" fontId="9" fillId="26" borderId="0" xfId="45" applyFont="1" applyFill="1" applyProtection="1"/>
    <xf numFmtId="0" fontId="36" fillId="26" borderId="10" xfId="45" applyFont="1" applyFill="1" applyBorder="1" applyAlignment="1" applyProtection="1">
      <alignment horizontal="right" vertical="center"/>
    </xf>
    <xf numFmtId="0" fontId="92" fillId="26" borderId="0" xfId="45" applyFont="1" applyFill="1" applyBorder="1" applyAlignment="1" applyProtection="1">
      <alignment vertical="center"/>
    </xf>
    <xf numFmtId="0" fontId="5" fillId="26" borderId="10" xfId="45" applyFont="1" applyFill="1" applyBorder="1" applyAlignment="1" applyProtection="1">
      <alignment horizontal="right" vertical="center"/>
    </xf>
    <xf numFmtId="0" fontId="2" fillId="0" borderId="0" xfId="45" applyFill="1" applyBorder="1" applyProtection="1"/>
    <xf numFmtId="0" fontId="31" fillId="0" borderId="0" xfId="45" applyFont="1" applyFill="1" applyBorder="1" applyAlignment="1" applyProtection="1">
      <alignment wrapText="1"/>
    </xf>
    <xf numFmtId="0" fontId="10" fillId="0" borderId="0" xfId="45" applyFont="1" applyFill="1" applyBorder="1" applyProtection="1"/>
    <xf numFmtId="0" fontId="93" fillId="0" borderId="0" xfId="45" applyFont="1" applyFill="1" applyBorder="1" applyAlignment="1" applyProtection="1">
      <alignment wrapText="1"/>
    </xf>
    <xf numFmtId="0" fontId="93" fillId="0" borderId="0" xfId="45" applyFont="1" applyFill="1" applyBorder="1" applyAlignment="1" applyProtection="1">
      <alignment horizontal="center" wrapText="1"/>
    </xf>
    <xf numFmtId="0" fontId="5" fillId="0" borderId="0" xfId="45" applyFont="1" applyFill="1" applyBorder="1" applyAlignment="1" applyProtection="1">
      <alignment horizontal="right"/>
    </xf>
    <xf numFmtId="0" fontId="5" fillId="0" borderId="0" xfId="45" applyFont="1" applyFill="1" applyBorder="1" applyAlignment="1" applyProtection="1">
      <alignment horizontal="left"/>
    </xf>
    <xf numFmtId="0" fontId="94" fillId="0" borderId="0" xfId="45" applyFont="1" applyFill="1" applyBorder="1" applyAlignment="1" applyProtection="1">
      <alignment horizontal="left"/>
    </xf>
    <xf numFmtId="0" fontId="2" fillId="0" borderId="0" xfId="45" applyFill="1" applyBorder="1" applyAlignment="1" applyProtection="1"/>
    <xf numFmtId="0" fontId="93" fillId="0" borderId="0" xfId="45" applyFont="1" applyFill="1" applyBorder="1" applyAlignment="1" applyProtection="1">
      <alignment horizontal="right" wrapText="1"/>
    </xf>
    <xf numFmtId="0" fontId="93" fillId="0" borderId="0" xfId="45" applyFont="1" applyFill="1" applyBorder="1" applyAlignment="1" applyProtection="1"/>
    <xf numFmtId="0" fontId="10" fillId="0" borderId="0" xfId="45" applyFont="1" applyFill="1" applyBorder="1" applyAlignment="1" applyProtection="1">
      <alignment horizontal="left"/>
    </xf>
    <xf numFmtId="0" fontId="75" fillId="28" borderId="10" xfId="58" applyFont="1" applyFill="1" applyBorder="1" applyAlignment="1" applyProtection="1">
      <alignment horizontal="center" vertical="center" wrapText="1"/>
      <protection locked="0"/>
    </xf>
    <xf numFmtId="0" fontId="95" fillId="28" borderId="10" xfId="58" applyFont="1" applyFill="1" applyBorder="1" applyAlignment="1" applyProtection="1">
      <alignment horizontal="center" vertical="center" wrapText="1"/>
      <protection locked="0"/>
    </xf>
    <xf numFmtId="0" fontId="96" fillId="38" borderId="34" xfId="58" applyFont="1" applyFill="1" applyBorder="1" applyAlignment="1" applyProtection="1">
      <alignment horizontal="center" vertical="center" wrapText="1"/>
      <protection locked="0"/>
    </xf>
    <xf numFmtId="0" fontId="78" fillId="0" borderId="10" xfId="0" applyFont="1" applyBorder="1" applyAlignment="1" applyProtection="1">
      <alignment horizontal="center" vertical="center"/>
      <protection locked="0"/>
    </xf>
    <xf numFmtId="14" fontId="80" fillId="0" borderId="10" xfId="0" applyNumberFormat="1" applyFont="1" applyBorder="1" applyAlignment="1" applyProtection="1">
      <alignment vertical="center"/>
      <protection locked="0"/>
    </xf>
    <xf numFmtId="0" fontId="78" fillId="0" borderId="10" xfId="0" applyFont="1" applyBorder="1" applyAlignment="1" applyProtection="1">
      <alignment vertical="center"/>
      <protection locked="0"/>
    </xf>
    <xf numFmtId="43" fontId="69" fillId="0" borderId="10" xfId="83" applyFont="1" applyBorder="1" applyAlignment="1" applyProtection="1">
      <alignment vertical="center"/>
    </xf>
    <xf numFmtId="166" fontId="69" fillId="0" borderId="10" xfId="0" applyNumberFormat="1" applyFont="1" applyBorder="1" applyAlignment="1" applyProtection="1">
      <alignment vertical="center"/>
    </xf>
    <xf numFmtId="43" fontId="78" fillId="0" borderId="10" xfId="0" applyNumberFormat="1" applyFont="1" applyBorder="1" applyAlignment="1" applyProtection="1">
      <alignment vertical="center"/>
      <protection locked="0"/>
    </xf>
    <xf numFmtId="43" fontId="63" fillId="26" borderId="0" xfId="56" applyNumberFormat="1" applyFont="1" applyFill="1" applyAlignment="1" applyProtection="1">
      <alignment horizontal="left" vertical="center"/>
    </xf>
    <xf numFmtId="41" fontId="80" fillId="0" borderId="10" xfId="0" applyNumberFormat="1" applyFont="1" applyBorder="1" applyAlignment="1" applyProtection="1">
      <alignment vertical="center"/>
      <protection locked="0"/>
    </xf>
    <xf numFmtId="41" fontId="87" fillId="28" borderId="10" xfId="0" applyNumberFormat="1" applyFont="1" applyFill="1" applyBorder="1" applyAlignment="1">
      <alignment vertical="center"/>
    </xf>
    <xf numFmtId="41" fontId="87" fillId="31" borderId="10" xfId="0" applyNumberFormat="1" applyFont="1" applyFill="1" applyBorder="1" applyAlignment="1">
      <alignment vertical="center"/>
    </xf>
    <xf numFmtId="43" fontId="69" fillId="26" borderId="0" xfId="83" applyFont="1" applyFill="1" applyBorder="1" applyAlignment="1" applyProtection="1">
      <alignment vertical="center"/>
    </xf>
    <xf numFmtId="166" fontId="69" fillId="26" borderId="0" xfId="0" applyNumberFormat="1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vertical="center"/>
    </xf>
    <xf numFmtId="43" fontId="60" fillId="26" borderId="0" xfId="0" applyNumberFormat="1" applyFont="1" applyFill="1" applyAlignment="1" applyProtection="1">
      <alignment vertical="center"/>
    </xf>
    <xf numFmtId="0" fontId="2" fillId="26" borderId="0" xfId="45" applyFill="1" applyBorder="1" applyAlignment="1" applyProtection="1">
      <alignment vertical="center"/>
    </xf>
    <xf numFmtId="0" fontId="36" fillId="39" borderId="10" xfId="45" applyFont="1" applyFill="1" applyBorder="1" applyAlignment="1" applyProtection="1">
      <alignment horizontal="center" vertical="center" wrapText="1"/>
    </xf>
    <xf numFmtId="0" fontId="37" fillId="26" borderId="0" xfId="45" applyFont="1" applyFill="1" applyBorder="1" applyAlignment="1" applyProtection="1">
      <alignment horizontal="center" vertical="center" wrapText="1"/>
    </xf>
    <xf numFmtId="0" fontId="37" fillId="26" borderId="0" xfId="45" applyFont="1" applyFill="1" applyBorder="1" applyAlignment="1" applyProtection="1">
      <alignment vertical="center" wrapText="1"/>
    </xf>
    <xf numFmtId="0" fontId="82" fillId="26" borderId="0" xfId="45" applyFont="1" applyFill="1" applyBorder="1" applyAlignment="1" applyProtection="1">
      <alignment vertical="center" wrapText="1"/>
    </xf>
    <xf numFmtId="14" fontId="97" fillId="26" borderId="10" xfId="45" applyNumberFormat="1" applyFont="1" applyFill="1" applyBorder="1" applyAlignment="1" applyProtection="1">
      <alignment horizontal="center" vertical="center" wrapText="1"/>
      <protection locked="0"/>
    </xf>
    <xf numFmtId="0" fontId="97" fillId="26" borderId="10" xfId="45" applyFont="1" applyFill="1" applyBorder="1" applyAlignment="1" applyProtection="1">
      <alignment horizontal="center" vertical="center" wrapText="1"/>
      <protection locked="0"/>
    </xf>
    <xf numFmtId="0" fontId="42" fillId="40" borderId="10" xfId="0" applyFont="1" applyFill="1" applyBorder="1" applyAlignment="1" applyProtection="1">
      <alignment horizontal="justify" vertical="center" wrapText="1"/>
      <protection locked="0"/>
    </xf>
    <xf numFmtId="0" fontId="42" fillId="41" borderId="10" xfId="0" applyFont="1" applyFill="1" applyBorder="1" applyAlignment="1" applyProtection="1">
      <alignment horizontal="justify" vertical="center" wrapText="1"/>
      <protection locked="0"/>
    </xf>
    <xf numFmtId="0" fontId="42" fillId="42" borderId="10" xfId="0" applyFont="1" applyFill="1" applyBorder="1" applyAlignment="1" applyProtection="1">
      <alignment horizontal="justify" vertical="center" wrapText="1"/>
      <protection locked="0"/>
    </xf>
    <xf numFmtId="0" fontId="42" fillId="43" borderId="10" xfId="0" applyFont="1" applyFill="1" applyBorder="1" applyAlignment="1" applyProtection="1">
      <alignment horizontal="justify" vertical="center" wrapText="1"/>
      <protection locked="0"/>
    </xf>
    <xf numFmtId="0" fontId="5" fillId="26" borderId="10" xfId="45" applyFont="1" applyFill="1" applyBorder="1" applyAlignment="1" applyProtection="1">
      <alignment horizontal="center" vertical="center" wrapText="1"/>
    </xf>
    <xf numFmtId="43" fontId="98" fillId="26" borderId="11" xfId="0" applyNumberFormat="1" applyFont="1" applyFill="1" applyBorder="1" applyAlignment="1" applyProtection="1">
      <alignment horizontal="right" vertical="center"/>
      <protection locked="0"/>
    </xf>
    <xf numFmtId="0" fontId="99" fillId="0" borderId="10" xfId="0" applyFont="1" applyBorder="1" applyAlignment="1" applyProtection="1">
      <alignment horizontal="center" vertical="center" wrapText="1"/>
      <protection locked="0"/>
    </xf>
    <xf numFmtId="43" fontId="87" fillId="0" borderId="10" xfId="83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0" borderId="0" xfId="56" applyAlignment="1" applyProtection="1">
      <alignment vertical="center"/>
    </xf>
    <xf numFmtId="43" fontId="2" fillId="26" borderId="0" xfId="56" applyNumberFormat="1" applyFill="1" applyProtection="1"/>
    <xf numFmtId="43" fontId="0" fillId="26" borderId="0" xfId="0" applyNumberFormat="1" applyFill="1" applyProtection="1"/>
    <xf numFmtId="43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6" borderId="0" xfId="0" applyFill="1" applyAlignment="1" applyProtection="1">
      <alignment horizontal="left"/>
    </xf>
    <xf numFmtId="43" fontId="0" fillId="26" borderId="0" xfId="0" applyNumberFormat="1" applyFill="1" applyAlignment="1" applyProtection="1">
      <alignment horizontal="left"/>
    </xf>
    <xf numFmtId="43" fontId="0" fillId="26" borderId="0" xfId="0" applyNumberFormat="1" applyFill="1" applyAlignment="1" applyProtection="1">
      <alignment vertical="center"/>
    </xf>
    <xf numFmtId="0" fontId="0" fillId="26" borderId="0" xfId="0" applyFill="1" applyAlignment="1" applyProtection="1">
      <alignment vertical="center"/>
    </xf>
    <xf numFmtId="0" fontId="100" fillId="26" borderId="0" xfId="0" applyFont="1" applyFill="1" applyAlignment="1" applyProtection="1">
      <alignment vertical="center"/>
    </xf>
    <xf numFmtId="0" fontId="67" fillId="26" borderId="34" xfId="0" applyFont="1" applyFill="1" applyBorder="1" applyAlignment="1" applyProtection="1">
      <alignment horizontal="center" vertical="center"/>
    </xf>
    <xf numFmtId="0" fontId="62" fillId="25" borderId="34" xfId="0" applyFont="1" applyFill="1" applyBorder="1" applyAlignment="1" applyProtection="1">
      <alignment horizontal="center" vertical="center"/>
    </xf>
    <xf numFmtId="0" fontId="62" fillId="28" borderId="33" xfId="0" applyFont="1" applyFill="1" applyBorder="1" applyAlignment="1" applyProtection="1">
      <alignment horizontal="center" vertical="center"/>
    </xf>
    <xf numFmtId="0" fontId="8" fillId="0" borderId="10" xfId="45" applyFont="1" applyFill="1" applyBorder="1" applyAlignment="1" applyProtection="1">
      <alignment horizontal="center" vertical="center" wrapText="1"/>
    </xf>
    <xf numFmtId="0" fontId="7" fillId="0" borderId="10" xfId="45" applyFont="1" applyFill="1" applyBorder="1" applyAlignment="1" applyProtection="1">
      <alignment horizontal="center" vertical="center" wrapText="1"/>
    </xf>
    <xf numFmtId="0" fontId="8" fillId="0" borderId="0" xfId="45" applyFont="1" applyFill="1" applyBorder="1" applyAlignment="1" applyProtection="1">
      <alignment horizontal="center" vertical="center" wrapText="1"/>
    </xf>
    <xf numFmtId="43" fontId="101" fillId="44" borderId="35" xfId="59" applyNumberFormat="1" applyFont="1" applyFill="1" applyBorder="1" applyAlignment="1" applyProtection="1">
      <alignment horizontal="center" vertical="center" wrapText="1"/>
    </xf>
    <xf numFmtId="0" fontId="101" fillId="44" borderId="36" xfId="59" applyFont="1" applyFill="1" applyBorder="1" applyAlignment="1" applyProtection="1">
      <alignment horizontal="center" vertical="center" wrapText="1"/>
    </xf>
    <xf numFmtId="0" fontId="101" fillId="44" borderId="10" xfId="59" applyFont="1" applyFill="1" applyBorder="1" applyAlignment="1" applyProtection="1">
      <alignment horizontal="center" vertical="center" wrapText="1"/>
    </xf>
    <xf numFmtId="43" fontId="101" fillId="45" borderId="35" xfId="59" applyNumberFormat="1" applyFont="1" applyFill="1" applyBorder="1" applyAlignment="1" applyProtection="1">
      <alignment horizontal="center" vertical="center" wrapText="1"/>
    </xf>
    <xf numFmtId="0" fontId="101" fillId="45" borderId="36" xfId="59" applyFont="1" applyFill="1" applyBorder="1" applyAlignment="1" applyProtection="1">
      <alignment horizontal="center" vertical="center" wrapText="1"/>
    </xf>
    <xf numFmtId="0" fontId="101" fillId="45" borderId="10" xfId="59" applyFont="1" applyFill="1" applyBorder="1" applyAlignment="1" applyProtection="1">
      <alignment horizontal="center" vertical="center" wrapText="1"/>
    </xf>
    <xf numFmtId="0" fontId="62" fillId="25" borderId="37" xfId="0" applyFont="1" applyFill="1" applyBorder="1" applyAlignment="1" applyProtection="1">
      <alignment horizontal="center" vertical="center"/>
    </xf>
    <xf numFmtId="0" fontId="62" fillId="28" borderId="30" xfId="0" applyFont="1" applyFill="1" applyBorder="1" applyAlignment="1" applyProtection="1">
      <alignment horizontal="center" vertical="center"/>
    </xf>
    <xf numFmtId="0" fontId="102" fillId="0" borderId="10" xfId="0" applyFont="1" applyBorder="1" applyAlignment="1" applyProtection="1">
      <alignment horizontal="center" vertical="center" wrapText="1"/>
    </xf>
    <xf numFmtId="43" fontId="87" fillId="0" borderId="0" xfId="83" applyFont="1" applyBorder="1" applyAlignment="1" applyProtection="1">
      <alignment horizontal="center" vertical="center" wrapText="1"/>
    </xf>
    <xf numFmtId="0" fontId="102" fillId="26" borderId="10" xfId="0" applyFont="1" applyFill="1" applyBorder="1" applyAlignment="1" applyProtection="1">
      <alignment horizontal="center" vertical="center" wrapText="1"/>
    </xf>
    <xf numFmtId="0" fontId="78" fillId="26" borderId="0" xfId="0" applyFont="1" applyFill="1" applyAlignment="1" applyProtection="1">
      <alignment vertical="center"/>
    </xf>
    <xf numFmtId="43" fontId="87" fillId="0" borderId="10" xfId="0" applyNumberFormat="1" applyFont="1" applyBorder="1" applyAlignment="1" applyProtection="1">
      <alignment vertical="center"/>
    </xf>
    <xf numFmtId="43" fontId="87" fillId="0" borderId="10" xfId="0" applyNumberFormat="1" applyFont="1" applyBorder="1" applyAlignment="1" applyProtection="1">
      <alignment horizontal="center" vertical="center"/>
    </xf>
    <xf numFmtId="43" fontId="87" fillId="26" borderId="10" xfId="0" applyNumberFormat="1" applyFont="1" applyFill="1" applyBorder="1" applyAlignment="1" applyProtection="1">
      <alignment vertical="center"/>
    </xf>
    <xf numFmtId="43" fontId="87" fillId="26" borderId="0" xfId="0" applyNumberFormat="1" applyFont="1" applyFill="1" applyAlignment="1" applyProtection="1">
      <alignment vertical="center"/>
    </xf>
    <xf numFmtId="43" fontId="103" fillId="26" borderId="12" xfId="0" applyNumberFormat="1" applyFont="1" applyFill="1" applyBorder="1" applyAlignment="1" applyProtection="1">
      <alignment horizontal="right" vertical="center"/>
    </xf>
    <xf numFmtId="43" fontId="0" fillId="26" borderId="10" xfId="0" applyNumberFormat="1" applyFill="1" applyBorder="1" applyAlignment="1" applyProtection="1">
      <alignment vertical="center"/>
    </xf>
    <xf numFmtId="43" fontId="98" fillId="26" borderId="12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102" fillId="26" borderId="0" xfId="0" applyFont="1" applyFill="1" applyBorder="1" applyAlignment="1" applyProtection="1">
      <alignment horizontal="center" vertical="center" wrapText="1"/>
    </xf>
    <xf numFmtId="43" fontId="78" fillId="26" borderId="0" xfId="0" applyNumberFormat="1" applyFont="1" applyFill="1" applyBorder="1" applyAlignment="1" applyProtection="1">
      <alignment vertical="center"/>
    </xf>
    <xf numFmtId="0" fontId="78" fillId="26" borderId="0" xfId="0" applyFont="1" applyFill="1" applyBorder="1" applyAlignment="1" applyProtection="1">
      <alignment vertical="center"/>
    </xf>
    <xf numFmtId="43" fontId="87" fillId="26" borderId="0" xfId="0" applyNumberFormat="1" applyFont="1" applyFill="1" applyBorder="1" applyAlignment="1" applyProtection="1">
      <alignment vertical="center"/>
    </xf>
    <xf numFmtId="43" fontId="87" fillId="26" borderId="0" xfId="0" applyNumberFormat="1" applyFont="1" applyFill="1" applyBorder="1" applyAlignment="1" applyProtection="1">
      <alignment horizontal="center" vertical="center"/>
    </xf>
    <xf numFmtId="43" fontId="98" fillId="26" borderId="0" xfId="0" applyNumberFormat="1" applyFont="1" applyFill="1" applyBorder="1" applyAlignment="1" applyProtection="1">
      <alignment horizontal="right" vertical="center"/>
    </xf>
    <xf numFmtId="43" fontId="0" fillId="26" borderId="0" xfId="0" applyNumberFormat="1" applyFill="1" applyBorder="1" applyAlignment="1" applyProtection="1">
      <alignment vertical="center"/>
    </xf>
    <xf numFmtId="0" fontId="0" fillId="26" borderId="0" xfId="0" applyFill="1" applyBorder="1" applyAlignment="1" applyProtection="1">
      <alignment vertical="center"/>
    </xf>
    <xf numFmtId="0" fontId="62" fillId="0" borderId="0" xfId="0" applyFont="1" applyAlignment="1" applyProtection="1">
      <alignment vertical="center" wrapText="1"/>
    </xf>
    <xf numFmtId="0" fontId="62" fillId="26" borderId="0" xfId="0" applyFont="1" applyFill="1" applyAlignment="1" applyProtection="1">
      <alignment vertical="center" wrapText="1"/>
    </xf>
    <xf numFmtId="0" fontId="62" fillId="26" borderId="0" xfId="0" applyFont="1" applyFill="1" applyBorder="1" applyAlignment="1" applyProtection="1">
      <alignment vertical="center" wrapText="1"/>
    </xf>
    <xf numFmtId="0" fontId="0" fillId="26" borderId="10" xfId="0" applyFill="1" applyBorder="1" applyAlignment="1" applyProtection="1">
      <alignment vertical="center"/>
      <protection locked="0"/>
    </xf>
    <xf numFmtId="0" fontId="93" fillId="26" borderId="0" xfId="45" applyFont="1" applyFill="1" applyBorder="1" applyAlignment="1" applyProtection="1">
      <alignment wrapText="1"/>
    </xf>
    <xf numFmtId="0" fontId="104" fillId="26" borderId="0" xfId="0" applyFont="1" applyFill="1" applyAlignment="1" applyProtection="1">
      <alignment horizontal="left" vertical="center"/>
      <protection locked="0"/>
    </xf>
    <xf numFmtId="0" fontId="104" fillId="26" borderId="0" xfId="0" applyFont="1" applyFill="1" applyAlignment="1" applyProtection="1">
      <alignment horizontal="left"/>
      <protection locked="0"/>
    </xf>
    <xf numFmtId="0" fontId="68" fillId="0" borderId="0" xfId="0" applyFont="1" applyAlignment="1" applyProtection="1">
      <alignment horizontal="center" vertical="center"/>
    </xf>
    <xf numFmtId="0" fontId="68" fillId="0" borderId="0" xfId="0" applyFont="1" applyAlignment="1" applyProtection="1">
      <alignment vertical="center" wrapText="1"/>
    </xf>
    <xf numFmtId="0" fontId="68" fillId="26" borderId="0" xfId="0" applyFont="1" applyFill="1" applyAlignment="1" applyProtection="1">
      <alignment vertical="center"/>
    </xf>
    <xf numFmtId="43" fontId="53" fillId="26" borderId="10" xfId="45" applyNumberFormat="1" applyFont="1" applyFill="1" applyBorder="1" applyAlignment="1" applyProtection="1">
      <alignment horizontal="right" vertical="center"/>
    </xf>
    <xf numFmtId="43" fontId="53" fillId="26" borderId="0" xfId="45" applyNumberFormat="1" applyFont="1" applyFill="1" applyBorder="1" applyAlignment="1" applyProtection="1">
      <alignment horizontal="right" vertical="center"/>
    </xf>
    <xf numFmtId="0" fontId="68" fillId="26" borderId="0" xfId="0" applyFont="1" applyFill="1" applyBorder="1" applyAlignment="1" applyProtection="1">
      <alignment vertical="center"/>
    </xf>
    <xf numFmtId="0" fontId="105" fillId="26" borderId="11" xfId="45" applyFont="1" applyFill="1" applyBorder="1" applyAlignment="1" applyProtection="1">
      <alignment vertical="center"/>
    </xf>
    <xf numFmtId="0" fontId="105" fillId="26" borderId="0" xfId="45" applyFont="1" applyFill="1" applyBorder="1" applyAlignment="1" applyProtection="1">
      <alignment vertical="center"/>
    </xf>
    <xf numFmtId="0" fontId="68" fillId="0" borderId="0" xfId="0" applyFont="1" applyAlignment="1" applyProtection="1">
      <alignment vertical="center"/>
    </xf>
    <xf numFmtId="43" fontId="54" fillId="26" borderId="10" xfId="45" applyNumberFormat="1" applyFont="1" applyFill="1" applyBorder="1" applyAlignment="1" applyProtection="1">
      <alignment horizontal="right" vertical="center"/>
    </xf>
    <xf numFmtId="43" fontId="54" fillId="26" borderId="0" xfId="45" applyNumberFormat="1" applyFont="1" applyFill="1" applyBorder="1" applyAlignment="1" applyProtection="1">
      <alignment horizontal="right" vertical="center"/>
    </xf>
    <xf numFmtId="0" fontId="106" fillId="0" borderId="0" xfId="0" applyFont="1" applyAlignment="1" applyProtection="1">
      <alignment vertical="center"/>
    </xf>
    <xf numFmtId="43" fontId="106" fillId="0" borderId="0" xfId="0" applyNumberFormat="1" applyFont="1" applyAlignment="1" applyProtection="1">
      <alignment horizontal="right" vertical="center"/>
    </xf>
    <xf numFmtId="43" fontId="106" fillId="0" borderId="0" xfId="0" applyNumberFormat="1" applyFont="1" applyAlignment="1" applyProtection="1">
      <alignment vertical="center"/>
    </xf>
    <xf numFmtId="0" fontId="107" fillId="0" borderId="0" xfId="0" applyFont="1" applyAlignment="1" applyProtection="1">
      <alignment vertical="center" wrapText="1"/>
    </xf>
    <xf numFmtId="0" fontId="108" fillId="0" borderId="0" xfId="0" applyFont="1" applyAlignment="1" applyProtection="1">
      <alignment vertical="center"/>
    </xf>
    <xf numFmtId="0" fontId="109" fillId="26" borderId="0" xfId="0" applyFont="1" applyFill="1" applyAlignment="1" applyProtection="1">
      <alignment horizontal="right"/>
    </xf>
    <xf numFmtId="0" fontId="110" fillId="26" borderId="0" xfId="0" applyFont="1" applyFill="1" applyAlignment="1" applyProtection="1">
      <alignment horizontal="left"/>
    </xf>
    <xf numFmtId="0" fontId="110" fillId="26" borderId="0" xfId="45" applyFont="1" applyFill="1" applyProtection="1"/>
    <xf numFmtId="0" fontId="9" fillId="26" borderId="0" xfId="45" applyFont="1" applyFill="1" applyAlignment="1" applyProtection="1">
      <alignment horizontal="right" vertical="center"/>
    </xf>
    <xf numFmtId="49" fontId="111" fillId="26" borderId="10" xfId="45" applyNumberFormat="1" applyFont="1" applyFill="1" applyBorder="1" applyAlignment="1" applyProtection="1">
      <alignment horizontal="left" vertical="center"/>
      <protection locked="0"/>
    </xf>
    <xf numFmtId="0" fontId="109" fillId="26" borderId="29" xfId="0" applyFont="1" applyFill="1" applyBorder="1" applyAlignment="1">
      <alignment horizontal="right"/>
    </xf>
    <xf numFmtId="0" fontId="0" fillId="26" borderId="0" xfId="0" applyFill="1" applyAlignment="1" applyProtection="1">
      <alignment horizontal="right" vertical="center"/>
    </xf>
    <xf numFmtId="0" fontId="110" fillId="26" borderId="0" xfId="45" applyFont="1" applyFill="1" applyBorder="1" applyAlignment="1" applyProtection="1">
      <alignment horizontal="right"/>
    </xf>
    <xf numFmtId="0" fontId="110" fillId="26" borderId="0" xfId="45" applyFont="1" applyFill="1" applyAlignment="1" applyProtection="1">
      <alignment horizontal="right" wrapText="1"/>
    </xf>
    <xf numFmtId="0" fontId="36" fillId="37" borderId="10" xfId="45" applyFont="1" applyFill="1" applyBorder="1" applyAlignment="1" applyProtection="1">
      <alignment horizontal="center" vertical="center" wrapText="1"/>
    </xf>
    <xf numFmtId="0" fontId="112" fillId="26" borderId="10" xfId="45" applyFont="1" applyFill="1" applyBorder="1" applyAlignment="1" applyProtection="1">
      <alignment horizontal="center" vertical="center" wrapText="1"/>
    </xf>
    <xf numFmtId="0" fontId="112" fillId="26" borderId="21" xfId="45" applyFont="1" applyFill="1" applyBorder="1" applyAlignment="1" applyProtection="1">
      <alignment horizontal="center" vertical="center" wrapText="1"/>
    </xf>
    <xf numFmtId="49" fontId="105" fillId="26" borderId="12" xfId="45" applyNumberFormat="1" applyFont="1" applyFill="1" applyBorder="1" applyAlignment="1" applyProtection="1">
      <alignment horizontal="left" vertical="center"/>
      <protection locked="0"/>
    </xf>
    <xf numFmtId="0" fontId="54" fillId="0" borderId="0" xfId="45" applyFont="1" applyAlignment="1" applyProtection="1">
      <alignment vertical="center"/>
    </xf>
    <xf numFmtId="49" fontId="111" fillId="26" borderId="10" xfId="45" applyNumberFormat="1" applyFont="1" applyFill="1" applyBorder="1" applyAlignment="1" applyProtection="1">
      <alignment horizontal="left" vertical="center"/>
    </xf>
    <xf numFmtId="0" fontId="113" fillId="26" borderId="10" xfId="45" applyFont="1" applyFill="1" applyBorder="1" applyAlignment="1" applyProtection="1">
      <alignment horizontal="center" vertical="center" wrapText="1"/>
      <protection locked="0"/>
    </xf>
    <xf numFmtId="0" fontId="68" fillId="26" borderId="10" xfId="0" applyFont="1" applyFill="1" applyBorder="1" applyAlignment="1" applyProtection="1">
      <alignment horizontal="center" vertical="center" wrapText="1"/>
    </xf>
    <xf numFmtId="0" fontId="114" fillId="26" borderId="10" xfId="0" applyFont="1" applyFill="1" applyBorder="1" applyAlignment="1" applyProtection="1">
      <alignment horizontal="center" vertical="center" wrapText="1"/>
      <protection locked="0"/>
    </xf>
    <xf numFmtId="0" fontId="82" fillId="26" borderId="10" xfId="45" applyFont="1" applyFill="1" applyBorder="1" applyAlignment="1" applyProtection="1">
      <alignment horizontal="center" vertical="center" wrapText="1"/>
      <protection locked="0"/>
    </xf>
    <xf numFmtId="0" fontId="115" fillId="28" borderId="11" xfId="0" applyFont="1" applyFill="1" applyBorder="1" applyAlignment="1" applyProtection="1">
      <protection locked="0"/>
    </xf>
    <xf numFmtId="0" fontId="115" fillId="28" borderId="12" xfId="0" applyFont="1" applyFill="1" applyBorder="1" applyAlignment="1" applyProtection="1">
      <protection locked="0"/>
    </xf>
    <xf numFmtId="0" fontId="76" fillId="26" borderId="0" xfId="45" applyFont="1" applyFill="1" applyBorder="1" applyAlignment="1" applyProtection="1">
      <alignment wrapText="1"/>
      <protection locked="0"/>
    </xf>
    <xf numFmtId="0" fontId="2" fillId="26" borderId="0" xfId="45" applyFont="1" applyFill="1" applyAlignment="1" applyProtection="1">
      <alignment horizontal="justify" wrapText="1"/>
    </xf>
    <xf numFmtId="0" fontId="9" fillId="26" borderId="0" xfId="45" applyFont="1" applyFill="1" applyBorder="1" applyAlignment="1" applyProtection="1">
      <alignment horizontal="justify" wrapText="1"/>
    </xf>
    <xf numFmtId="0" fontId="9" fillId="26" borderId="25" xfId="45" applyFont="1" applyFill="1" applyBorder="1" applyAlignment="1" applyProtection="1">
      <alignment horizontal="justify" wrapText="1"/>
    </xf>
    <xf numFmtId="0" fontId="0" fillId="31" borderId="12" xfId="0" applyFont="1" applyFill="1" applyBorder="1" applyAlignment="1">
      <alignment horizontal="center" vertical="center"/>
    </xf>
    <xf numFmtId="0" fontId="0" fillId="31" borderId="10" xfId="0" applyFont="1" applyFill="1" applyBorder="1" applyAlignment="1">
      <alignment horizontal="center" vertical="center"/>
    </xf>
    <xf numFmtId="0" fontId="0" fillId="31" borderId="10" xfId="0" applyFill="1" applyBorder="1" applyAlignment="1">
      <alignment horizontal="center" vertical="center"/>
    </xf>
    <xf numFmtId="0" fontId="68" fillId="31" borderId="10" xfId="0" applyFont="1" applyFill="1" applyBorder="1" applyAlignment="1">
      <alignment horizontal="center" vertical="center"/>
    </xf>
    <xf numFmtId="0" fontId="0" fillId="29" borderId="11" xfId="0" applyFont="1" applyFill="1" applyBorder="1" applyAlignment="1">
      <alignment horizontal="left" vertical="center"/>
    </xf>
    <xf numFmtId="0" fontId="0" fillId="29" borderId="10" xfId="0" applyFont="1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68" fillId="29" borderId="10" xfId="0" applyFont="1" applyFill="1" applyBorder="1" applyAlignment="1">
      <alignment horizontal="center" vertical="center"/>
    </xf>
    <xf numFmtId="0" fontId="0" fillId="46" borderId="0" xfId="0" applyFont="1" applyFill="1" applyAlignment="1">
      <alignment horizontal="center" vertical="center"/>
    </xf>
    <xf numFmtId="0" fontId="0" fillId="46" borderId="10" xfId="0" applyFont="1" applyFill="1" applyBorder="1" applyAlignment="1">
      <alignment horizontal="center" vertical="center"/>
    </xf>
    <xf numFmtId="0" fontId="0" fillId="46" borderId="10" xfId="0" applyFill="1" applyBorder="1" applyAlignment="1">
      <alignment horizontal="center" vertical="center"/>
    </xf>
    <xf numFmtId="0" fontId="68" fillId="46" borderId="10" xfId="0" applyFont="1" applyFill="1" applyBorder="1" applyAlignment="1">
      <alignment horizontal="center" vertical="center"/>
    </xf>
    <xf numFmtId="0" fontId="69" fillId="26" borderId="15" xfId="45" applyFont="1" applyFill="1" applyBorder="1" applyAlignment="1" applyProtection="1">
      <alignment horizontal="left" vertical="center" wrapText="1"/>
    </xf>
    <xf numFmtId="0" fontId="80" fillId="26" borderId="24" xfId="45" applyFont="1" applyFill="1" applyBorder="1" applyAlignment="1" applyProtection="1">
      <alignment horizontal="center" vertical="center" wrapText="1"/>
      <protection locked="0"/>
    </xf>
    <xf numFmtId="0" fontId="66" fillId="47" borderId="10" xfId="0" applyFont="1" applyFill="1" applyBorder="1" applyAlignment="1">
      <alignment horizontal="center" vertical="center"/>
    </xf>
    <xf numFmtId="0" fontId="66" fillId="47" borderId="10" xfId="0" applyFont="1" applyFill="1" applyBorder="1" applyAlignment="1">
      <alignment horizontal="center" vertical="center" wrapText="1"/>
    </xf>
    <xf numFmtId="0" fontId="62" fillId="26" borderId="0" xfId="0" applyFont="1" applyFill="1" applyAlignment="1"/>
    <xf numFmtId="0" fontId="0" fillId="47" borderId="11" xfId="0" applyFill="1" applyBorder="1" applyAlignment="1">
      <alignment horizontal="left" vertical="center"/>
    </xf>
    <xf numFmtId="0" fontId="0" fillId="47" borderId="12" xfId="0" applyFill="1" applyBorder="1" applyAlignment="1">
      <alignment horizontal="left" vertical="center"/>
    </xf>
    <xf numFmtId="0" fontId="116" fillId="26" borderId="0" xfId="0" applyFont="1" applyFill="1" applyAlignment="1"/>
    <xf numFmtId="0" fontId="117" fillId="26" borderId="0" xfId="0" applyFont="1" applyFill="1" applyAlignment="1" applyProtection="1">
      <alignment horizontal="left" vertical="center" indent="24"/>
    </xf>
    <xf numFmtId="0" fontId="8" fillId="26" borderId="0" xfId="56" applyFont="1" applyFill="1" applyAlignment="1" applyProtection="1">
      <alignment horizontal="left" vertical="center" indent="16"/>
    </xf>
    <xf numFmtId="43" fontId="70" fillId="26" borderId="0" xfId="0" applyNumberFormat="1" applyFont="1" applyFill="1" applyBorder="1" applyAlignment="1" applyProtection="1">
      <alignment horizontal="center" wrapText="1"/>
    </xf>
    <xf numFmtId="0" fontId="72" fillId="26" borderId="0" xfId="56" applyFont="1" applyFill="1" applyBorder="1" applyAlignment="1" applyProtection="1">
      <alignment horizontal="left" vertical="center" indent="16"/>
    </xf>
    <xf numFmtId="0" fontId="9" fillId="26" borderId="0" xfId="56" applyFont="1" applyFill="1" applyAlignment="1" applyProtection="1">
      <alignment horizontal="left" vertical="center" indent="16"/>
    </xf>
    <xf numFmtId="0" fontId="2" fillId="26" borderId="0" xfId="56" applyFont="1" applyFill="1" applyAlignment="1" applyProtection="1">
      <alignment horizontal="left" vertical="center" indent="16"/>
    </xf>
    <xf numFmtId="0" fontId="10" fillId="26" borderId="0" xfId="56" applyFont="1" applyFill="1" applyAlignment="1" applyProtection="1">
      <alignment horizontal="left" vertical="center" wrapText="1" indent="16"/>
    </xf>
    <xf numFmtId="0" fontId="63" fillId="26" borderId="0" xfId="56" applyFont="1" applyFill="1" applyAlignment="1" applyProtection="1">
      <alignment horizontal="left" vertical="center" wrapText="1" indent="16"/>
    </xf>
    <xf numFmtId="0" fontId="76" fillId="26" borderId="0" xfId="45" applyFont="1" applyFill="1" applyBorder="1" applyAlignment="1" applyProtection="1">
      <alignment horizontal="center" wrapText="1"/>
      <protection locked="0"/>
    </xf>
    <xf numFmtId="0" fontId="76" fillId="26" borderId="0" xfId="45" applyFont="1" applyFill="1" applyBorder="1" applyAlignment="1" applyProtection="1">
      <alignment horizontal="center"/>
      <protection locked="0"/>
    </xf>
    <xf numFmtId="0" fontId="0" fillId="25" borderId="10" xfId="0" applyFill="1" applyBorder="1" applyAlignment="1" applyProtection="1">
      <alignment horizontal="center" vertical="center"/>
    </xf>
    <xf numFmtId="0" fontId="69" fillId="26" borderId="15" xfId="45" applyFont="1" applyFill="1" applyBorder="1" applyAlignment="1" applyProtection="1">
      <alignment horizontal="justify" vertical="center" wrapText="1"/>
    </xf>
    <xf numFmtId="0" fontId="118" fillId="26" borderId="13" xfId="45" applyFont="1" applyFill="1" applyBorder="1" applyAlignment="1" applyProtection="1">
      <alignment horizontal="left" vertical="center" wrapText="1" indent="2"/>
    </xf>
    <xf numFmtId="0" fontId="118" fillId="26" borderId="13" xfId="45" applyFont="1" applyFill="1" applyBorder="1" applyAlignment="1" applyProtection="1">
      <alignment horizontal="left" vertical="center" wrapText="1" indent="3"/>
    </xf>
    <xf numFmtId="0" fontId="118" fillId="26" borderId="14" xfId="45" applyFont="1" applyFill="1" applyBorder="1" applyAlignment="1" applyProtection="1">
      <alignment horizontal="left" vertical="center" wrapText="1" indent="2"/>
    </xf>
    <xf numFmtId="0" fontId="42" fillId="43" borderId="10" xfId="0" applyFont="1" applyFill="1" applyBorder="1" applyAlignment="1" applyProtection="1">
      <alignment horizontal="justify" vertical="center" wrapText="1"/>
    </xf>
    <xf numFmtId="0" fontId="42" fillId="42" borderId="10" xfId="0" applyFont="1" applyFill="1" applyBorder="1" applyAlignment="1" applyProtection="1">
      <alignment horizontal="justify" vertical="center" wrapText="1"/>
    </xf>
    <xf numFmtId="1" fontId="0" fillId="25" borderId="10" xfId="0" applyNumberFormat="1" applyFill="1" applyBorder="1" applyAlignment="1" applyProtection="1">
      <alignment horizontal="center" vertical="center"/>
    </xf>
    <xf numFmtId="0" fontId="42" fillId="41" borderId="10" xfId="0" applyFont="1" applyFill="1" applyBorder="1" applyAlignment="1" applyProtection="1">
      <alignment horizontal="justify" vertical="center" wrapText="1"/>
    </xf>
    <xf numFmtId="0" fontId="42" fillId="40" borderId="10" xfId="0" applyFont="1" applyFill="1" applyBorder="1" applyAlignment="1" applyProtection="1">
      <alignment horizontal="justify" vertical="center" wrapText="1"/>
    </xf>
    <xf numFmtId="49" fontId="0" fillId="25" borderId="10" xfId="0" applyNumberFormat="1" applyFill="1" applyBorder="1" applyAlignment="1" applyProtection="1">
      <alignment horizontal="center" vertical="center"/>
    </xf>
    <xf numFmtId="0" fontId="2" fillId="0" borderId="10" xfId="45" applyBorder="1" applyProtection="1"/>
    <xf numFmtId="0" fontId="2" fillId="0" borderId="10" xfId="45" applyBorder="1" applyAlignment="1" applyProtection="1">
      <alignment horizontal="center"/>
    </xf>
    <xf numFmtId="0" fontId="10" fillId="26" borderId="0" xfId="45" applyFont="1" applyFill="1" applyBorder="1" applyAlignment="1" applyProtection="1">
      <protection locked="0"/>
    </xf>
    <xf numFmtId="0" fontId="34" fillId="26" borderId="10" xfId="45" applyFont="1" applyFill="1" applyBorder="1" applyAlignment="1" applyProtection="1">
      <alignment vertical="center"/>
    </xf>
    <xf numFmtId="0" fontId="10" fillId="26" borderId="0" xfId="45" applyFont="1" applyFill="1" applyBorder="1" applyProtection="1"/>
    <xf numFmtId="0" fontId="10" fillId="26" borderId="0" xfId="45" applyFont="1" applyFill="1" applyBorder="1" applyAlignment="1" applyProtection="1">
      <alignment horizontal="left"/>
    </xf>
    <xf numFmtId="0" fontId="79" fillId="26" borderId="10" xfId="45" applyFont="1" applyFill="1" applyBorder="1" applyAlignment="1" applyProtection="1">
      <alignment vertical="center"/>
      <protection locked="0"/>
    </xf>
    <xf numFmtId="0" fontId="111" fillId="26" borderId="10" xfId="45" applyFont="1" applyFill="1" applyBorder="1" applyAlignment="1" applyProtection="1">
      <alignment vertical="center"/>
      <protection locked="0"/>
    </xf>
    <xf numFmtId="0" fontId="2" fillId="26" borderId="27" xfId="45" applyFill="1" applyBorder="1" applyAlignment="1" applyProtection="1">
      <alignment vertical="center"/>
    </xf>
    <xf numFmtId="0" fontId="36" fillId="26" borderId="0" xfId="45" applyFont="1" applyFill="1" applyBorder="1" applyProtection="1"/>
    <xf numFmtId="49" fontId="111" fillId="26" borderId="10" xfId="45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 wrapText="1"/>
    </xf>
    <xf numFmtId="0" fontId="34" fillId="26" borderId="0" xfId="45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63" fillId="26" borderId="0" xfId="56" applyFont="1" applyFill="1" applyBorder="1" applyAlignment="1" applyProtection="1">
      <alignment vertical="center" wrapText="1"/>
    </xf>
    <xf numFmtId="0" fontId="2" fillId="0" borderId="0" xfId="45" applyBorder="1" applyAlignment="1" applyProtection="1"/>
    <xf numFmtId="0" fontId="57" fillId="26" borderId="0" xfId="45" applyFont="1" applyFill="1" applyBorder="1" applyProtection="1"/>
    <xf numFmtId="0" fontId="2" fillId="0" borderId="0" xfId="45" applyBorder="1" applyAlignment="1" applyProtection="1">
      <alignment vertical="center"/>
    </xf>
    <xf numFmtId="0" fontId="69" fillId="26" borderId="15" xfId="45" applyFont="1" applyFill="1" applyBorder="1" applyAlignment="1" applyProtection="1">
      <alignment horizontal="left" vertical="center" wrapText="1" indent="2"/>
    </xf>
    <xf numFmtId="0" fontId="0" fillId="25" borderId="10" xfId="0" applyFill="1" applyBorder="1" applyAlignment="1" applyProtection="1">
      <alignment horizontal="center" vertical="center"/>
    </xf>
    <xf numFmtId="0" fontId="134" fillId="26" borderId="0" xfId="45" applyFont="1" applyFill="1" applyBorder="1" applyAlignment="1" applyProtection="1">
      <alignment horizontal="center" vertical="center" wrapText="1"/>
    </xf>
    <xf numFmtId="0" fontId="134" fillId="26" borderId="10" xfId="45" applyFont="1" applyFill="1" applyBorder="1" applyAlignment="1" applyProtection="1">
      <alignment horizontal="center" vertical="center" wrapText="1"/>
    </xf>
    <xf numFmtId="0" fontId="89" fillId="0" borderId="0" xfId="0" applyFont="1" applyAlignment="1" applyProtection="1">
      <alignment vertical="center"/>
    </xf>
    <xf numFmtId="0" fontId="88" fillId="0" borderId="0" xfId="0" applyFont="1" applyAlignment="1" applyProtection="1">
      <alignment vertical="center" wrapText="1"/>
    </xf>
    <xf numFmtId="0" fontId="91" fillId="0" borderId="0" xfId="0" applyFont="1" applyAlignment="1" applyProtection="1">
      <alignment vertical="center"/>
    </xf>
    <xf numFmtId="0" fontId="134" fillId="26" borderId="17" xfId="45" applyFont="1" applyFill="1" applyBorder="1" applyAlignment="1" applyProtection="1">
      <alignment horizontal="center" vertical="center" wrapText="1"/>
    </xf>
    <xf numFmtId="0" fontId="9" fillId="26" borderId="25" xfId="45" applyFont="1" applyFill="1" applyBorder="1" applyAlignment="1" applyProtection="1">
      <alignment horizontal="left" wrapText="1"/>
    </xf>
    <xf numFmtId="0" fontId="9" fillId="26" borderId="0" xfId="45" applyFont="1" applyFill="1" applyBorder="1" applyAlignment="1" applyProtection="1">
      <alignment horizontal="left" wrapText="1"/>
    </xf>
    <xf numFmtId="0" fontId="0" fillId="25" borderId="0" xfId="0" applyFont="1" applyFill="1" applyAlignment="1" applyProtection="1">
      <alignment horizontal="center" vertical="center"/>
    </xf>
    <xf numFmtId="0" fontId="0" fillId="25" borderId="11" xfId="0" applyFont="1" applyFill="1" applyBorder="1" applyAlignment="1" applyProtection="1">
      <alignment horizontal="left" vertical="center"/>
    </xf>
    <xf numFmtId="0" fontId="0" fillId="25" borderId="12" xfId="0" applyFont="1" applyFill="1" applyBorder="1" applyAlignment="1" applyProtection="1">
      <alignment horizontal="center" vertical="center"/>
    </xf>
    <xf numFmtId="0" fontId="0" fillId="25" borderId="10" xfId="0" applyFont="1" applyFill="1" applyBorder="1" applyAlignment="1" applyProtection="1">
      <alignment horizontal="center" vertical="center"/>
    </xf>
    <xf numFmtId="0" fontId="68" fillId="25" borderId="10" xfId="0" applyFont="1" applyFill="1" applyBorder="1" applyAlignment="1" applyProtection="1">
      <alignment horizontal="center" vertical="center"/>
    </xf>
    <xf numFmtId="0" fontId="135" fillId="26" borderId="10" xfId="0" applyFont="1" applyFill="1" applyBorder="1" applyAlignment="1" applyProtection="1">
      <alignment horizontal="left" vertical="center" wrapText="1"/>
    </xf>
    <xf numFmtId="43" fontId="68" fillId="26" borderId="10" xfId="83" applyFont="1" applyFill="1" applyBorder="1" applyAlignment="1" applyProtection="1">
      <alignment horizontal="center" vertical="center" wrapText="1"/>
    </xf>
    <xf numFmtId="41" fontId="68" fillId="26" borderId="10" xfId="0" applyNumberFormat="1" applyFont="1" applyFill="1" applyBorder="1" applyAlignment="1" applyProtection="1">
      <alignment horizontal="center" vertical="center" wrapText="1"/>
    </xf>
    <xf numFmtId="43" fontId="114" fillId="26" borderId="10" xfId="83" applyFont="1" applyFill="1" applyBorder="1" applyAlignment="1" applyProtection="1">
      <alignment horizontal="center" vertical="center" wrapText="1"/>
      <protection locked="0"/>
    </xf>
    <xf numFmtId="41" fontId="91" fillId="0" borderId="10" xfId="0" applyNumberFormat="1" applyFont="1" applyBorder="1" applyAlignment="1" applyProtection="1">
      <alignment horizontal="center" vertical="center" wrapText="1"/>
    </xf>
    <xf numFmtId="0" fontId="0" fillId="26" borderId="0" xfId="0" applyFill="1" applyBorder="1" applyAlignment="1" applyProtection="1">
      <alignment horizontal="center" vertical="center" wrapText="1"/>
      <protection locked="0"/>
    </xf>
    <xf numFmtId="0" fontId="86" fillId="26" borderId="0" xfId="0" applyFont="1" applyFill="1" applyBorder="1" applyAlignment="1" applyProtection="1">
      <alignment horizontal="left" vertical="center" wrapText="1"/>
      <protection locked="0"/>
    </xf>
    <xf numFmtId="0" fontId="62" fillId="26" borderId="0" xfId="0" applyFont="1" applyFill="1" applyAlignment="1">
      <alignment horizontal="left" wrapText="1"/>
    </xf>
    <xf numFmtId="0" fontId="62" fillId="26" borderId="10" xfId="0" applyFont="1" applyFill="1" applyBorder="1" applyAlignment="1">
      <alignment horizontal="center" vertical="center" textRotation="255"/>
    </xf>
    <xf numFmtId="0" fontId="62" fillId="26" borderId="34" xfId="0" applyFont="1" applyFill="1" applyBorder="1" applyAlignment="1">
      <alignment horizontal="center" vertical="center" textRotation="255"/>
    </xf>
    <xf numFmtId="0" fontId="62" fillId="26" borderId="38" xfId="0" applyFont="1" applyFill="1" applyBorder="1" applyAlignment="1">
      <alignment horizontal="center" vertical="center" textRotation="255"/>
    </xf>
    <xf numFmtId="0" fontId="62" fillId="26" borderId="37" xfId="0" applyFont="1" applyFill="1" applyBorder="1" applyAlignment="1">
      <alignment horizontal="center" vertical="center" textRotation="255"/>
    </xf>
    <xf numFmtId="0" fontId="62" fillId="28" borderId="10" xfId="0" applyFont="1" applyFill="1" applyBorder="1" applyAlignment="1">
      <alignment horizontal="center" vertical="center" wrapText="1"/>
    </xf>
    <xf numFmtId="0" fontId="62" fillId="27" borderId="10" xfId="0" applyFont="1" applyFill="1" applyBorder="1" applyAlignment="1">
      <alignment horizontal="center" vertical="center" wrapText="1"/>
    </xf>
    <xf numFmtId="0" fontId="51" fillId="26" borderId="0" xfId="0" applyFont="1" applyFill="1" applyAlignment="1">
      <alignment horizontal="center" vertical="center"/>
    </xf>
    <xf numFmtId="0" fontId="119" fillId="26" borderId="0" xfId="0" applyFont="1" applyFill="1" applyAlignment="1">
      <alignment horizontal="center" vertical="center"/>
    </xf>
    <xf numFmtId="0" fontId="0" fillId="25" borderId="11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117" fillId="26" borderId="0" xfId="0" applyFont="1" applyFill="1" applyAlignment="1" applyProtection="1">
      <alignment horizontal="left" vertical="center" indent="24"/>
    </xf>
    <xf numFmtId="0" fontId="8" fillId="26" borderId="0" xfId="56" applyFont="1" applyFill="1" applyAlignment="1" applyProtection="1">
      <alignment horizontal="left" vertical="center" indent="16"/>
    </xf>
    <xf numFmtId="0" fontId="0" fillId="26" borderId="0" xfId="0" applyFill="1" applyBorder="1" applyAlignment="1" applyProtection="1">
      <alignment horizontal="right" vertical="center" wrapText="1"/>
    </xf>
    <xf numFmtId="43" fontId="70" fillId="26" borderId="0" xfId="0" applyNumberFormat="1" applyFont="1" applyFill="1" applyBorder="1" applyAlignment="1" applyProtection="1">
      <alignment horizontal="center" wrapText="1"/>
    </xf>
    <xf numFmtId="0" fontId="72" fillId="26" borderId="0" xfId="56" applyFont="1" applyFill="1" applyBorder="1" applyAlignment="1" applyProtection="1">
      <alignment horizontal="left" vertical="center" indent="16"/>
    </xf>
    <xf numFmtId="0" fontId="9" fillId="26" borderId="0" xfId="56" applyFont="1" applyFill="1" applyAlignment="1" applyProtection="1">
      <alignment horizontal="left" vertical="center" indent="16"/>
    </xf>
    <xf numFmtId="0" fontId="2" fillId="26" borderId="0" xfId="56" applyFont="1" applyFill="1" applyAlignment="1" applyProtection="1">
      <alignment horizontal="left" vertical="center" indent="16"/>
    </xf>
    <xf numFmtId="0" fontId="10" fillId="26" borderId="0" xfId="56" applyFont="1" applyFill="1" applyAlignment="1" applyProtection="1">
      <alignment horizontal="left" vertical="center" wrapText="1" indent="16"/>
    </xf>
    <xf numFmtId="0" fontId="63" fillId="26" borderId="0" xfId="56" applyFont="1" applyFill="1" applyAlignment="1" applyProtection="1">
      <alignment horizontal="left" vertical="center" wrapText="1" indent="16"/>
    </xf>
    <xf numFmtId="0" fontId="94" fillId="26" borderId="0" xfId="57" applyFont="1" applyFill="1" applyBorder="1" applyAlignment="1" applyProtection="1">
      <alignment horizontal="left"/>
    </xf>
    <xf numFmtId="0" fontId="120" fillId="26" borderId="11" xfId="45" applyFont="1" applyFill="1" applyBorder="1" applyAlignment="1" applyProtection="1">
      <alignment horizontal="justify" vertical="top" wrapText="1"/>
      <protection locked="0"/>
    </xf>
    <xf numFmtId="0" fontId="120" fillId="26" borderId="21" xfId="45" applyFont="1" applyFill="1" applyBorder="1" applyAlignment="1" applyProtection="1">
      <alignment horizontal="justify" vertical="top" wrapText="1"/>
      <protection locked="0"/>
    </xf>
    <xf numFmtId="0" fontId="120" fillId="26" borderId="12" xfId="45" applyFont="1" applyFill="1" applyBorder="1" applyAlignment="1" applyProtection="1">
      <alignment horizontal="justify" vertical="top" wrapText="1"/>
      <protection locked="0"/>
    </xf>
    <xf numFmtId="0" fontId="31" fillId="26" borderId="0" xfId="45" applyFont="1" applyFill="1" applyBorder="1" applyAlignment="1" applyProtection="1">
      <alignment horizontal="justify" wrapText="1"/>
    </xf>
    <xf numFmtId="0" fontId="76" fillId="26" borderId="0" xfId="45" applyFont="1" applyFill="1" applyBorder="1" applyAlignment="1" applyProtection="1">
      <alignment horizontal="center" wrapText="1"/>
      <protection locked="0"/>
    </xf>
    <xf numFmtId="0" fontId="76" fillId="26" borderId="0" xfId="45" applyFont="1" applyFill="1" applyBorder="1" applyAlignment="1" applyProtection="1">
      <alignment horizontal="center"/>
      <protection locked="0"/>
    </xf>
    <xf numFmtId="0" fontId="0" fillId="25" borderId="10" xfId="0" applyFill="1" applyBorder="1" applyAlignment="1" applyProtection="1">
      <alignment horizontal="center" vertical="center"/>
    </xf>
    <xf numFmtId="0" fontId="8" fillId="26" borderId="0" xfId="56" applyFont="1" applyFill="1" applyAlignment="1" applyProtection="1">
      <alignment horizontal="left" vertical="center" indent="17"/>
    </xf>
    <xf numFmtId="0" fontId="9" fillId="26" borderId="0" xfId="56" applyFont="1" applyFill="1" applyAlignment="1" applyProtection="1">
      <alignment horizontal="left" vertical="center" indent="17"/>
    </xf>
    <xf numFmtId="0" fontId="2" fillId="26" borderId="0" xfId="56" applyFont="1" applyFill="1" applyAlignment="1" applyProtection="1">
      <alignment horizontal="left" vertical="center" indent="17"/>
    </xf>
    <xf numFmtId="0" fontId="10" fillId="26" borderId="0" xfId="56" applyFont="1" applyFill="1" applyAlignment="1" applyProtection="1">
      <alignment horizontal="left" vertical="center" wrapText="1" indent="17"/>
    </xf>
    <xf numFmtId="0" fontId="63" fillId="26" borderId="0" xfId="56" applyFont="1" applyFill="1" applyAlignment="1" applyProtection="1">
      <alignment horizontal="left" vertical="center" wrapText="1" indent="17"/>
    </xf>
    <xf numFmtId="0" fontId="37" fillId="26" borderId="0" xfId="45" applyFont="1" applyFill="1" applyBorder="1" applyAlignment="1" applyProtection="1">
      <alignment horizontal="left" vertical="center" wrapText="1"/>
    </xf>
    <xf numFmtId="0" fontId="72" fillId="26" borderId="0" xfId="56" applyFont="1" applyFill="1" applyBorder="1" applyAlignment="1" applyProtection="1">
      <alignment horizontal="left" vertical="center" indent="17"/>
    </xf>
    <xf numFmtId="0" fontId="45" fillId="26" borderId="0" xfId="45" applyFont="1" applyFill="1" applyAlignment="1" applyProtection="1">
      <alignment horizontal="center"/>
    </xf>
    <xf numFmtId="0" fontId="41" fillId="26" borderId="0" xfId="45" applyFont="1" applyFill="1" applyBorder="1" applyAlignment="1" applyProtection="1">
      <alignment horizontal="left" vertical="center" wrapText="1"/>
      <protection locked="0"/>
    </xf>
    <xf numFmtId="0" fontId="10" fillId="26" borderId="22" xfId="45" applyFont="1" applyFill="1" applyBorder="1" applyAlignment="1" applyProtection="1">
      <alignment horizontal="left"/>
    </xf>
    <xf numFmtId="0" fontId="31" fillId="26" borderId="0" xfId="0" applyFont="1" applyFill="1" applyBorder="1" applyAlignment="1" applyProtection="1">
      <alignment horizontal="left" vertical="center" wrapText="1"/>
    </xf>
    <xf numFmtId="0" fontId="36" fillId="26" borderId="29" xfId="45" applyFont="1" applyFill="1" applyBorder="1" applyAlignment="1" applyProtection="1">
      <alignment horizontal="left" vertical="center"/>
    </xf>
    <xf numFmtId="0" fontId="111" fillId="26" borderId="0" xfId="45" applyFont="1" applyFill="1" applyBorder="1" applyAlignment="1" applyProtection="1">
      <alignment horizontal="justify" vertical="center" wrapText="1"/>
      <protection locked="0"/>
    </xf>
    <xf numFmtId="0" fontId="35" fillId="26" borderId="0" xfId="45" applyFont="1" applyFill="1" applyBorder="1" applyAlignment="1" applyProtection="1">
      <alignment horizontal="center" vertical="center" wrapText="1"/>
    </xf>
    <xf numFmtId="0" fontId="111" fillId="26" borderId="22" xfId="45" applyFont="1" applyFill="1" applyBorder="1" applyAlignment="1" applyProtection="1">
      <alignment horizontal="justify" vertical="center" wrapText="1"/>
      <protection locked="0"/>
    </xf>
    <xf numFmtId="0" fontId="111" fillId="26" borderId="0" xfId="45" applyFont="1" applyFill="1" applyBorder="1" applyAlignment="1" applyProtection="1">
      <alignment horizontal="left" vertical="center" wrapText="1"/>
      <protection locked="0"/>
    </xf>
    <xf numFmtId="0" fontId="36" fillId="26" borderId="0" xfId="45" applyFont="1" applyFill="1" applyBorder="1" applyAlignment="1" applyProtection="1">
      <alignment horizontal="left" vertical="center"/>
    </xf>
    <xf numFmtId="0" fontId="34" fillId="26" borderId="0" xfId="45" applyFont="1" applyFill="1" applyBorder="1" applyAlignment="1" applyProtection="1">
      <alignment horizontal="center" vertical="center"/>
    </xf>
    <xf numFmtId="0" fontId="121" fillId="26" borderId="0" xfId="45" applyFont="1" applyFill="1" applyBorder="1" applyAlignment="1" applyProtection="1">
      <alignment horizontal="center" vertical="center" wrapText="1"/>
    </xf>
    <xf numFmtId="0" fontId="31" fillId="26" borderId="0" xfId="45" applyFont="1" applyFill="1" applyBorder="1" applyAlignment="1" applyProtection="1">
      <alignment horizontal="left" vertical="center" wrapText="1" indent="3"/>
    </xf>
    <xf numFmtId="0" fontId="122" fillId="26" borderId="11" xfId="45" applyFont="1" applyFill="1" applyBorder="1" applyAlignment="1" applyProtection="1">
      <alignment horizontal="justify" vertical="center" wrapText="1"/>
    </xf>
    <xf numFmtId="0" fontId="122" fillId="26" borderId="21" xfId="45" applyFont="1" applyFill="1" applyBorder="1" applyAlignment="1" applyProtection="1">
      <alignment horizontal="justify" vertical="center" wrapText="1"/>
    </xf>
    <xf numFmtId="0" fontId="122" fillId="26" borderId="12" xfId="45" applyFont="1" applyFill="1" applyBorder="1" applyAlignment="1" applyProtection="1">
      <alignment horizontal="justify" vertical="center" wrapText="1"/>
    </xf>
    <xf numFmtId="0" fontId="121" fillId="26" borderId="0" xfId="45" applyFont="1" applyFill="1" applyBorder="1" applyAlignment="1" applyProtection="1">
      <alignment horizontal="left" vertical="center" wrapText="1"/>
      <protection locked="0"/>
    </xf>
    <xf numFmtId="0" fontId="31" fillId="26" borderId="0" xfId="45" applyFont="1" applyFill="1" applyBorder="1" applyAlignment="1" applyProtection="1">
      <alignment horizontal="justify" vertical="center" wrapText="1"/>
    </xf>
    <xf numFmtId="0" fontId="36" fillId="26" borderId="0" xfId="45" applyFont="1" applyFill="1" applyBorder="1" applyAlignment="1" applyProtection="1">
      <alignment horizontal="left" wrapText="1" indent="1"/>
    </xf>
    <xf numFmtId="0" fontId="8" fillId="26" borderId="0" xfId="56" applyFont="1" applyFill="1" applyBorder="1" applyAlignment="1" applyProtection="1">
      <alignment horizontal="left" vertical="center" indent="16"/>
    </xf>
    <xf numFmtId="0" fontId="0" fillId="25" borderId="12" xfId="0" applyFill="1" applyBorder="1" applyAlignment="1" applyProtection="1">
      <alignment horizontal="center" vertical="center"/>
    </xf>
    <xf numFmtId="0" fontId="63" fillId="26" borderId="0" xfId="56" applyFont="1" applyFill="1" applyBorder="1" applyAlignment="1" applyProtection="1">
      <alignment horizontal="left" vertical="center" wrapText="1" indent="17"/>
    </xf>
    <xf numFmtId="0" fontId="45" fillId="26" borderId="0" xfId="45" applyFont="1" applyFill="1" applyBorder="1" applyAlignment="1" applyProtection="1">
      <alignment horizontal="center"/>
    </xf>
    <xf numFmtId="0" fontId="9" fillId="26" borderId="0" xfId="56" applyFont="1" applyFill="1" applyBorder="1" applyAlignment="1" applyProtection="1">
      <alignment horizontal="left" vertical="center" indent="16"/>
    </xf>
    <xf numFmtId="0" fontId="34" fillId="26" borderId="0" xfId="56" applyFont="1" applyFill="1" applyBorder="1" applyAlignment="1" applyProtection="1">
      <alignment horizontal="left" vertical="center" indent="16"/>
    </xf>
    <xf numFmtId="49" fontId="97" fillId="26" borderId="10" xfId="45" applyNumberFormat="1" applyFont="1" applyFill="1" applyBorder="1" applyAlignment="1" applyProtection="1">
      <alignment horizontal="left" vertical="center"/>
      <protection locked="0"/>
    </xf>
    <xf numFmtId="0" fontId="48" fillId="26" borderId="0" xfId="45" applyFont="1" applyFill="1" applyBorder="1" applyAlignment="1" applyProtection="1">
      <alignment horizontal="left" vertical="center" wrapText="1"/>
    </xf>
    <xf numFmtId="49" fontId="92" fillId="26" borderId="11" xfId="45" applyNumberFormat="1" applyFont="1" applyFill="1" applyBorder="1" applyAlignment="1" applyProtection="1">
      <alignment horizontal="left" vertical="center"/>
    </xf>
    <xf numFmtId="49" fontId="92" fillId="26" borderId="21" xfId="45" applyNumberFormat="1" applyFont="1" applyFill="1" applyBorder="1" applyAlignment="1" applyProtection="1">
      <alignment horizontal="left" vertical="center"/>
    </xf>
    <xf numFmtId="49" fontId="92" fillId="26" borderId="12" xfId="45" applyNumberFormat="1" applyFont="1" applyFill="1" applyBorder="1" applyAlignment="1" applyProtection="1">
      <alignment horizontal="left" vertical="center"/>
    </xf>
    <xf numFmtId="49" fontId="97" fillId="26" borderId="11" xfId="45" applyNumberFormat="1" applyFont="1" applyFill="1" applyBorder="1" applyAlignment="1" applyProtection="1">
      <alignment horizontal="left" vertical="center"/>
      <protection locked="0"/>
    </xf>
    <xf numFmtId="49" fontId="97" fillId="26" borderId="21" xfId="45" applyNumberFormat="1" applyFont="1" applyFill="1" applyBorder="1" applyAlignment="1" applyProtection="1">
      <alignment horizontal="left" vertical="center"/>
      <protection locked="0"/>
    </xf>
    <xf numFmtId="49" fontId="97" fillId="26" borderId="12" xfId="45" applyNumberFormat="1" applyFont="1" applyFill="1" applyBorder="1" applyAlignment="1" applyProtection="1">
      <alignment horizontal="left" vertical="center"/>
      <protection locked="0"/>
    </xf>
    <xf numFmtId="0" fontId="105" fillId="26" borderId="34" xfId="45" applyFont="1" applyFill="1" applyBorder="1" applyAlignment="1" applyProtection="1">
      <alignment horizontal="center" vertical="center" wrapText="1"/>
      <protection locked="0"/>
    </xf>
    <xf numFmtId="0" fontId="105" fillId="26" borderId="38" xfId="45" applyFont="1" applyFill="1" applyBorder="1" applyAlignment="1" applyProtection="1">
      <alignment horizontal="center" vertical="center" wrapText="1"/>
      <protection locked="0"/>
    </xf>
    <xf numFmtId="0" fontId="105" fillId="26" borderId="37" xfId="45" applyFont="1" applyFill="1" applyBorder="1" applyAlignment="1" applyProtection="1">
      <alignment horizontal="center" vertical="center" wrapText="1"/>
      <protection locked="0"/>
    </xf>
    <xf numFmtId="0" fontId="105" fillId="26" borderId="39" xfId="45" applyFont="1" applyFill="1" applyBorder="1" applyAlignment="1" applyProtection="1">
      <alignment horizontal="center" vertical="center" wrapText="1"/>
      <protection locked="0"/>
    </xf>
    <xf numFmtId="0" fontId="105" fillId="26" borderId="22" xfId="45" applyFont="1" applyFill="1" applyBorder="1" applyAlignment="1" applyProtection="1">
      <alignment horizontal="center" vertical="center" wrapText="1"/>
      <protection locked="0"/>
    </xf>
    <xf numFmtId="0" fontId="105" fillId="26" borderId="33" xfId="45" applyFont="1" applyFill="1" applyBorder="1" applyAlignment="1" applyProtection="1">
      <alignment horizontal="center" vertical="center" wrapText="1"/>
      <protection locked="0"/>
    </xf>
    <xf numFmtId="0" fontId="105" fillId="26" borderId="26" xfId="45" applyFont="1" applyFill="1" applyBorder="1" applyAlignment="1" applyProtection="1">
      <alignment horizontal="center" vertical="center" wrapText="1"/>
      <protection locked="0"/>
    </xf>
    <xf numFmtId="0" fontId="105" fillId="26" borderId="0" xfId="45" applyFont="1" applyFill="1" applyBorder="1" applyAlignment="1" applyProtection="1">
      <alignment horizontal="center" vertical="center" wrapText="1"/>
      <protection locked="0"/>
    </xf>
    <xf numFmtId="0" fontId="105" fillId="26" borderId="27" xfId="45" applyFont="1" applyFill="1" applyBorder="1" applyAlignment="1" applyProtection="1">
      <alignment horizontal="center" vertical="center" wrapText="1"/>
      <protection locked="0"/>
    </xf>
    <xf numFmtId="0" fontId="105" fillId="26" borderId="28" xfId="45" applyFont="1" applyFill="1" applyBorder="1" applyAlignment="1" applyProtection="1">
      <alignment horizontal="center" vertical="center" wrapText="1"/>
      <protection locked="0"/>
    </xf>
    <xf numFmtId="0" fontId="105" fillId="26" borderId="29" xfId="45" applyFont="1" applyFill="1" applyBorder="1" applyAlignment="1" applyProtection="1">
      <alignment horizontal="center" vertical="center" wrapText="1"/>
      <protection locked="0"/>
    </xf>
    <xf numFmtId="0" fontId="105" fillId="26" borderId="30" xfId="45" applyFont="1" applyFill="1" applyBorder="1" applyAlignment="1" applyProtection="1">
      <alignment horizontal="center" vertical="center" wrapText="1"/>
      <protection locked="0"/>
    </xf>
    <xf numFmtId="0" fontId="97" fillId="26" borderId="11" xfId="45" applyFont="1" applyFill="1" applyBorder="1" applyAlignment="1" applyProtection="1">
      <alignment horizontal="center" vertical="center" wrapText="1"/>
      <protection locked="0"/>
    </xf>
    <xf numFmtId="0" fontId="97" fillId="26" borderId="21" xfId="45" applyFont="1" applyFill="1" applyBorder="1" applyAlignment="1" applyProtection="1">
      <alignment horizontal="center" vertical="center" wrapText="1"/>
      <protection locked="0"/>
    </xf>
    <xf numFmtId="0" fontId="97" fillId="26" borderId="12" xfId="45" applyFont="1" applyFill="1" applyBorder="1" applyAlignment="1" applyProtection="1">
      <alignment horizontal="center" vertical="center" wrapText="1"/>
      <protection locked="0"/>
    </xf>
    <xf numFmtId="0" fontId="48" fillId="37" borderId="11" xfId="45" applyFont="1" applyFill="1" applyBorder="1" applyAlignment="1" applyProtection="1">
      <alignment horizontal="center" vertical="center" wrapText="1"/>
    </xf>
    <xf numFmtId="0" fontId="48" fillId="37" borderId="21" xfId="45" applyFont="1" applyFill="1" applyBorder="1" applyAlignment="1" applyProtection="1">
      <alignment horizontal="center" vertical="center" wrapText="1"/>
    </xf>
    <xf numFmtId="0" fontId="48" fillId="37" borderId="12" xfId="45" applyFont="1" applyFill="1" applyBorder="1" applyAlignment="1" applyProtection="1">
      <alignment horizontal="center" vertical="center" wrapText="1"/>
    </xf>
    <xf numFmtId="0" fontId="48" fillId="37" borderId="10" xfId="45" applyFont="1" applyFill="1" applyBorder="1" applyAlignment="1" applyProtection="1">
      <alignment horizontal="center" vertical="center" wrapText="1"/>
    </xf>
    <xf numFmtId="0" fontId="123" fillId="26" borderId="34" xfId="45" applyFont="1" applyFill="1" applyBorder="1" applyAlignment="1" applyProtection="1">
      <alignment horizontal="center" vertical="center" wrapText="1"/>
      <protection locked="0"/>
    </xf>
    <xf numFmtId="0" fontId="123" fillId="26" borderId="38" xfId="45" applyFont="1" applyFill="1" applyBorder="1" applyAlignment="1" applyProtection="1">
      <alignment horizontal="center" vertical="center" wrapText="1"/>
      <protection locked="0"/>
    </xf>
    <xf numFmtId="0" fontId="123" fillId="26" borderId="37" xfId="45" applyFont="1" applyFill="1" applyBorder="1" applyAlignment="1" applyProtection="1">
      <alignment horizontal="center" vertical="center" wrapText="1"/>
      <protection locked="0"/>
    </xf>
    <xf numFmtId="0" fontId="114" fillId="0" borderId="38" xfId="0" applyFont="1" applyBorder="1" applyProtection="1">
      <protection locked="0"/>
    </xf>
    <xf numFmtId="0" fontId="114" fillId="0" borderId="37" xfId="0" applyFont="1" applyBorder="1" applyProtection="1">
      <protection locked="0"/>
    </xf>
    <xf numFmtId="0" fontId="124" fillId="26" borderId="29" xfId="45" applyFont="1" applyFill="1" applyBorder="1" applyAlignment="1" applyProtection="1">
      <alignment horizontal="left" vertical="center"/>
      <protection locked="0"/>
    </xf>
    <xf numFmtId="0" fontId="8" fillId="26" borderId="0" xfId="56" applyFont="1" applyFill="1" applyBorder="1" applyAlignment="1" applyProtection="1">
      <alignment horizontal="left" vertical="center" indent="17"/>
    </xf>
    <xf numFmtId="0" fontId="9" fillId="26" borderId="0" xfId="56" applyFont="1" applyFill="1" applyBorder="1" applyAlignment="1" applyProtection="1">
      <alignment horizontal="left" vertical="center" indent="17"/>
    </xf>
    <xf numFmtId="0" fontId="2" fillId="26" borderId="0" xfId="56" applyFont="1" applyFill="1" applyBorder="1" applyAlignment="1" applyProtection="1">
      <alignment horizontal="left" vertical="center" indent="17"/>
    </xf>
    <xf numFmtId="0" fontId="10" fillId="26" borderId="0" xfId="56" applyFont="1" applyFill="1" applyBorder="1" applyAlignment="1" applyProtection="1">
      <alignment horizontal="left" vertical="center" wrapText="1" indent="17"/>
    </xf>
    <xf numFmtId="0" fontId="125" fillId="38" borderId="11" xfId="58" applyFont="1" applyFill="1" applyBorder="1" applyAlignment="1" applyProtection="1">
      <alignment horizontal="center" vertical="center" wrapText="1"/>
      <protection locked="0"/>
    </xf>
    <xf numFmtId="0" fontId="125" fillId="38" borderId="21" xfId="58" applyFont="1" applyFill="1" applyBorder="1" applyAlignment="1" applyProtection="1">
      <alignment horizontal="center" vertical="center" wrapText="1"/>
      <protection locked="0"/>
    </xf>
    <xf numFmtId="0" fontId="125" fillId="38" borderId="12" xfId="58" applyFont="1" applyFill="1" applyBorder="1" applyAlignment="1" applyProtection="1">
      <alignment horizontal="center" vertical="center" wrapText="1"/>
      <protection locked="0"/>
    </xf>
    <xf numFmtId="0" fontId="5" fillId="31" borderId="10" xfId="58" applyFont="1" applyFill="1" applyBorder="1" applyAlignment="1">
      <alignment horizontal="center" vertical="center" wrapText="1"/>
    </xf>
    <xf numFmtId="0" fontId="117" fillId="26" borderId="29" xfId="0" applyFont="1" applyFill="1" applyBorder="1" applyAlignment="1">
      <alignment horizontal="center" vertical="center" wrapText="1"/>
    </xf>
    <xf numFmtId="0" fontId="117" fillId="26" borderId="29" xfId="0" applyFont="1" applyFill="1" applyBorder="1" applyAlignment="1">
      <alignment horizontal="center" vertical="center"/>
    </xf>
    <xf numFmtId="0" fontId="115" fillId="28" borderId="21" xfId="0" applyFont="1" applyFill="1" applyBorder="1" applyAlignment="1" applyProtection="1">
      <alignment horizontal="center"/>
      <protection locked="0"/>
    </xf>
    <xf numFmtId="0" fontId="62" fillId="26" borderId="10" xfId="0" applyFont="1" applyFill="1" applyBorder="1" applyAlignment="1" applyProtection="1">
      <alignment horizontal="center" vertical="center" wrapText="1"/>
    </xf>
    <xf numFmtId="0" fontId="62" fillId="26" borderId="11" xfId="0" applyFont="1" applyFill="1" applyBorder="1" applyAlignment="1" applyProtection="1">
      <alignment horizontal="center" vertical="center" wrapText="1"/>
    </xf>
    <xf numFmtId="0" fontId="62" fillId="26" borderId="21" xfId="0" applyFont="1" applyFill="1" applyBorder="1" applyAlignment="1" applyProtection="1">
      <alignment horizontal="center" vertical="center" wrapText="1"/>
    </xf>
    <xf numFmtId="0" fontId="62" fillId="26" borderId="12" xfId="0" applyFont="1" applyFill="1" applyBorder="1" applyAlignment="1" applyProtection="1">
      <alignment horizontal="center" vertical="center" wrapText="1"/>
    </xf>
    <xf numFmtId="0" fontId="100" fillId="26" borderId="0" xfId="0" applyFont="1" applyFill="1" applyAlignment="1" applyProtection="1">
      <alignment horizontal="center" vertical="center"/>
    </xf>
    <xf numFmtId="0" fontId="9" fillId="0" borderId="0" xfId="57" applyFont="1" applyFill="1" applyBorder="1" applyAlignment="1" applyProtection="1">
      <alignment horizontal="justify" vertical="center"/>
    </xf>
    <xf numFmtId="0" fontId="126" fillId="48" borderId="10" xfId="59" applyFont="1" applyFill="1" applyBorder="1" applyAlignment="1" applyProtection="1">
      <alignment horizontal="center" vertical="center" wrapText="1" shrinkToFit="1"/>
    </xf>
    <xf numFmtId="0" fontId="126" fillId="49" borderId="10" xfId="59" applyFont="1" applyFill="1" applyBorder="1" applyAlignment="1" applyProtection="1">
      <alignment horizontal="center" vertical="center" wrapText="1" shrinkToFit="1"/>
    </xf>
    <xf numFmtId="0" fontId="62" fillId="28" borderId="34" xfId="0" applyFont="1" applyFill="1" applyBorder="1" applyAlignment="1" applyProtection="1">
      <alignment horizontal="center" vertical="center"/>
    </xf>
    <xf numFmtId="0" fontId="62" fillId="28" borderId="37" xfId="0" applyFont="1" applyFill="1" applyBorder="1" applyAlignment="1" applyProtection="1">
      <alignment horizontal="center" vertical="center"/>
    </xf>
    <xf numFmtId="0" fontId="127" fillId="25" borderId="10" xfId="0" applyFont="1" applyFill="1" applyBorder="1" applyAlignment="1" applyProtection="1">
      <alignment horizontal="center" vertical="center" wrapText="1"/>
    </xf>
    <xf numFmtId="0" fontId="62" fillId="28" borderId="39" xfId="0" applyFont="1" applyFill="1" applyBorder="1" applyAlignment="1" applyProtection="1">
      <alignment horizontal="center" vertical="center" wrapText="1"/>
    </xf>
    <xf numFmtId="0" fontId="62" fillId="28" borderId="22" xfId="0" applyFont="1" applyFill="1" applyBorder="1" applyAlignment="1" applyProtection="1">
      <alignment horizontal="center" vertical="center" wrapText="1"/>
    </xf>
    <xf numFmtId="0" fontId="62" fillId="28" borderId="33" xfId="0" applyFont="1" applyFill="1" applyBorder="1" applyAlignment="1" applyProtection="1">
      <alignment horizontal="center" vertical="center" wrapText="1"/>
    </xf>
    <xf numFmtId="0" fontId="62" fillId="28" borderId="26" xfId="0" applyFont="1" applyFill="1" applyBorder="1" applyAlignment="1" applyProtection="1">
      <alignment horizontal="center" vertical="center" wrapText="1"/>
    </xf>
    <xf numFmtId="0" fontId="62" fillId="28" borderId="0" xfId="0" applyFont="1" applyFill="1" applyBorder="1" applyAlignment="1" applyProtection="1">
      <alignment horizontal="center" vertical="center" wrapText="1"/>
    </xf>
    <xf numFmtId="0" fontId="62" fillId="28" borderId="27" xfId="0" applyFont="1" applyFill="1" applyBorder="1" applyAlignment="1" applyProtection="1">
      <alignment horizontal="center" vertical="center" wrapText="1"/>
    </xf>
    <xf numFmtId="0" fontId="0" fillId="26" borderId="38" xfId="0" applyFill="1" applyBorder="1" applyAlignment="1" applyProtection="1">
      <alignment horizontal="center" vertical="center" wrapText="1"/>
    </xf>
    <xf numFmtId="0" fontId="0" fillId="26" borderId="38" xfId="0" applyFont="1" applyFill="1" applyBorder="1" applyAlignment="1" applyProtection="1">
      <alignment horizontal="center" vertical="center" wrapText="1"/>
    </xf>
    <xf numFmtId="0" fontId="0" fillId="26" borderId="37" xfId="0" applyFont="1" applyFill="1" applyBorder="1" applyAlignment="1" applyProtection="1">
      <alignment horizontal="center" vertical="center" wrapText="1"/>
    </xf>
    <xf numFmtId="49" fontId="105" fillId="26" borderId="10" xfId="45" applyNumberFormat="1" applyFont="1" applyFill="1" applyBorder="1" applyAlignment="1" applyProtection="1">
      <alignment horizontal="left" vertical="center"/>
      <protection locked="0"/>
    </xf>
    <xf numFmtId="49" fontId="105" fillId="26" borderId="11" xfId="45" applyNumberFormat="1" applyFont="1" applyFill="1" applyBorder="1" applyAlignment="1" applyProtection="1">
      <alignment horizontal="left" vertical="center"/>
      <protection locked="0"/>
    </xf>
    <xf numFmtId="49" fontId="105" fillId="26" borderId="21" xfId="45" applyNumberFormat="1" applyFont="1" applyFill="1" applyBorder="1" applyAlignment="1" applyProtection="1">
      <alignment horizontal="left" vertical="center"/>
      <protection locked="0"/>
    </xf>
    <xf numFmtId="49" fontId="105" fillId="26" borderId="12" xfId="45" applyNumberFormat="1" applyFont="1" applyFill="1" applyBorder="1" applyAlignment="1" applyProtection="1">
      <alignment horizontal="left" vertical="center"/>
      <protection locked="0"/>
    </xf>
    <xf numFmtId="0" fontId="62" fillId="25" borderId="34" xfId="0" applyFont="1" applyFill="1" applyBorder="1" applyAlignment="1" applyProtection="1">
      <alignment horizontal="center" vertical="center"/>
    </xf>
    <xf numFmtId="0" fontId="62" fillId="25" borderId="37" xfId="0" applyFont="1" applyFill="1" applyBorder="1" applyAlignment="1" applyProtection="1">
      <alignment horizontal="center" vertical="center"/>
    </xf>
    <xf numFmtId="0" fontId="62" fillId="28" borderId="11" xfId="0" applyFont="1" applyFill="1" applyBorder="1" applyAlignment="1" applyProtection="1">
      <alignment horizontal="center" vertical="center"/>
    </xf>
    <xf numFmtId="0" fontId="12" fillId="26" borderId="0" xfId="45" applyFont="1" applyFill="1" applyBorder="1" applyAlignment="1" applyProtection="1">
      <alignment horizontal="center" vertical="center" wrapText="1"/>
    </xf>
    <xf numFmtId="0" fontId="12" fillId="26" borderId="0" xfId="45" applyFont="1" applyFill="1" applyBorder="1" applyAlignment="1" applyProtection="1">
      <alignment horizontal="center" vertical="center"/>
    </xf>
    <xf numFmtId="0" fontId="5" fillId="26" borderId="0" xfId="45" applyFont="1" applyFill="1" applyAlignment="1" applyProtection="1">
      <alignment horizontal="left" vertical="center" indent="27"/>
    </xf>
    <xf numFmtId="0" fontId="2" fillId="26" borderId="0" xfId="45" applyFont="1" applyFill="1" applyAlignment="1" applyProtection="1">
      <alignment horizontal="left" vertical="center" indent="27"/>
    </xf>
    <xf numFmtId="0" fontId="2" fillId="26" borderId="0" xfId="45" applyFill="1" applyAlignment="1" applyProtection="1">
      <alignment horizontal="left" vertical="center" wrapText="1" indent="27"/>
    </xf>
    <xf numFmtId="0" fontId="65" fillId="26" borderId="0" xfId="45" applyFont="1" applyFill="1" applyAlignment="1" applyProtection="1">
      <alignment horizontal="left" vertical="center" wrapText="1" indent="27"/>
    </xf>
    <xf numFmtId="0" fontId="128" fillId="26" borderId="0" xfId="45" applyFont="1" applyFill="1" applyAlignment="1" applyProtection="1">
      <alignment horizontal="left" vertical="center" indent="27"/>
    </xf>
    <xf numFmtId="0" fontId="39" fillId="26" borderId="15" xfId="45" applyFont="1" applyFill="1" applyBorder="1" applyAlignment="1" applyProtection="1">
      <alignment horizontal="center" vertical="center" wrapText="1"/>
    </xf>
    <xf numFmtId="0" fontId="39" fillId="26" borderId="14" xfId="45" applyFont="1" applyFill="1" applyBorder="1" applyAlignment="1" applyProtection="1">
      <alignment horizontal="center" vertical="center" wrapText="1"/>
    </xf>
    <xf numFmtId="0" fontId="79" fillId="26" borderId="0" xfId="45" applyFont="1" applyFill="1" applyBorder="1" applyAlignment="1" applyProtection="1">
      <alignment horizontal="left" vertical="center" wrapText="1"/>
    </xf>
    <xf numFmtId="0" fontId="79" fillId="26" borderId="0" xfId="45" applyFont="1" applyFill="1" applyBorder="1" applyAlignment="1" applyProtection="1">
      <alignment horizontal="center" wrapText="1"/>
    </xf>
    <xf numFmtId="0" fontId="79" fillId="26" borderId="0" xfId="45" applyFont="1" applyFill="1" applyBorder="1" applyAlignment="1" applyProtection="1">
      <alignment horizontal="center" vertical="center" wrapText="1"/>
      <protection locked="0"/>
    </xf>
    <xf numFmtId="0" fontId="6" fillId="26" borderId="0" xfId="45" applyFont="1" applyFill="1" applyBorder="1" applyAlignment="1" applyProtection="1">
      <alignment horizontal="left" vertical="center" wrapText="1"/>
    </xf>
    <xf numFmtId="0" fontId="132" fillId="26" borderId="0" xfId="45" applyFont="1" applyFill="1" applyBorder="1" applyAlignment="1" applyProtection="1">
      <alignment horizontal="left" wrapText="1" indent="4"/>
      <protection locked="0"/>
    </xf>
    <xf numFmtId="0" fontId="38" fillId="26" borderId="15" xfId="45" applyFont="1" applyFill="1" applyBorder="1" applyAlignment="1" applyProtection="1">
      <alignment horizontal="center" vertical="center" wrapText="1"/>
    </xf>
    <xf numFmtId="0" fontId="38" fillId="26" borderId="14" xfId="45" applyFont="1" applyFill="1" applyBorder="1" applyAlignment="1" applyProtection="1">
      <alignment horizontal="center" vertical="center" wrapText="1"/>
    </xf>
    <xf numFmtId="0" fontId="9" fillId="26" borderId="0" xfId="45" applyFont="1" applyFill="1" applyBorder="1" applyAlignment="1" applyProtection="1">
      <alignment horizontal="left" vertical="center" wrapText="1"/>
    </xf>
    <xf numFmtId="0" fontId="9" fillId="26" borderId="32" xfId="45" applyFont="1" applyFill="1" applyBorder="1" applyAlignment="1" applyProtection="1">
      <alignment horizontal="left" vertical="center" wrapText="1"/>
    </xf>
    <xf numFmtId="0" fontId="135" fillId="26" borderId="25" xfId="45" applyFont="1" applyFill="1" applyBorder="1" applyAlignment="1" applyProtection="1">
      <alignment horizontal="center" wrapText="1"/>
    </xf>
    <xf numFmtId="0" fontId="135" fillId="26" borderId="41" xfId="45" applyFont="1" applyFill="1" applyBorder="1" applyAlignment="1" applyProtection="1">
      <alignment horizontal="center" wrapText="1"/>
    </xf>
    <xf numFmtId="0" fontId="63" fillId="26" borderId="0" xfId="56" applyFont="1" applyFill="1" applyAlignment="1" applyProtection="1">
      <alignment horizontal="left" vertical="center" wrapText="1"/>
    </xf>
    <xf numFmtId="0" fontId="9" fillId="26" borderId="42" xfId="45" applyFont="1" applyFill="1" applyBorder="1" applyAlignment="1" applyProtection="1">
      <alignment horizontal="left" vertical="center" wrapText="1"/>
    </xf>
    <xf numFmtId="0" fontId="9" fillId="26" borderId="16" xfId="45" applyFont="1" applyFill="1" applyBorder="1" applyAlignment="1" applyProtection="1">
      <alignment horizontal="left" vertical="center" wrapText="1"/>
    </xf>
    <xf numFmtId="0" fontId="9" fillId="26" borderId="40" xfId="45" applyFont="1" applyFill="1" applyBorder="1" applyAlignment="1" applyProtection="1">
      <alignment horizontal="left" vertical="center" wrapText="1"/>
    </xf>
    <xf numFmtId="0" fontId="9" fillId="26" borderId="31" xfId="45" applyFont="1" applyFill="1" applyBorder="1" applyAlignment="1" applyProtection="1">
      <alignment horizontal="left" vertical="top" wrapText="1"/>
    </xf>
    <xf numFmtId="0" fontId="9" fillId="26" borderId="0" xfId="45" applyFont="1" applyFill="1" applyBorder="1" applyAlignment="1" applyProtection="1">
      <alignment horizontal="left" vertical="top" wrapText="1"/>
    </xf>
    <xf numFmtId="0" fontId="9" fillId="26" borderId="32" xfId="45" applyFont="1" applyFill="1" applyBorder="1" applyAlignment="1" applyProtection="1">
      <alignment horizontal="left" vertical="top" wrapText="1"/>
    </xf>
    <xf numFmtId="0" fontId="9" fillId="26" borderId="0" xfId="45" applyFont="1" applyFill="1" applyBorder="1" applyAlignment="1" applyProtection="1">
      <alignment horizontal="justify" vertical="center" wrapText="1"/>
    </xf>
    <xf numFmtId="0" fontId="69" fillId="26" borderId="0" xfId="0" applyFont="1" applyFill="1" applyBorder="1" applyAlignment="1" applyProtection="1">
      <alignment horizontal="justify" vertical="center"/>
    </xf>
    <xf numFmtId="0" fontId="69" fillId="26" borderId="32" xfId="0" applyFont="1" applyFill="1" applyBorder="1" applyAlignment="1" applyProtection="1">
      <alignment horizontal="justify" vertical="center"/>
    </xf>
    <xf numFmtId="0" fontId="9" fillId="26" borderId="31" xfId="45" applyFont="1" applyFill="1" applyBorder="1" applyAlignment="1" applyProtection="1">
      <alignment horizontal="left" vertical="center" wrapText="1"/>
    </xf>
    <xf numFmtId="0" fontId="9" fillId="26" borderId="31" xfId="45" applyFont="1" applyFill="1" applyBorder="1" applyAlignment="1" applyProtection="1">
      <alignment horizontal="left" vertical="center" wrapText="1" indent="2"/>
    </xf>
    <xf numFmtId="0" fontId="9" fillId="26" borderId="0" xfId="45" applyFont="1" applyFill="1" applyBorder="1" applyAlignment="1" applyProtection="1">
      <alignment horizontal="left" vertical="center" wrapText="1" indent="2"/>
    </xf>
    <xf numFmtId="0" fontId="9" fillId="26" borderId="32" xfId="45" applyFont="1" applyFill="1" applyBorder="1" applyAlignment="1" applyProtection="1">
      <alignment horizontal="left" vertical="center" wrapText="1" indent="2"/>
    </xf>
    <xf numFmtId="0" fontId="9" fillId="26" borderId="19" xfId="45" applyFont="1" applyFill="1" applyBorder="1" applyAlignment="1" applyProtection="1">
      <alignment horizontal="left" vertical="top" wrapText="1"/>
    </xf>
    <xf numFmtId="0" fontId="9" fillId="26" borderId="25" xfId="45" applyFont="1" applyFill="1" applyBorder="1" applyAlignment="1" applyProtection="1">
      <alignment horizontal="left" vertical="top" wrapText="1"/>
    </xf>
    <xf numFmtId="0" fontId="9" fillId="26" borderId="41" xfId="45" applyFont="1" applyFill="1" applyBorder="1" applyAlignment="1" applyProtection="1">
      <alignment horizontal="left" vertical="top" wrapText="1"/>
    </xf>
    <xf numFmtId="0" fontId="135" fillId="26" borderId="0" xfId="45" applyFont="1" applyFill="1" applyBorder="1" applyAlignment="1" applyProtection="1">
      <alignment horizontal="center" wrapText="1"/>
    </xf>
    <xf numFmtId="0" fontId="135" fillId="26" borderId="32" xfId="45" applyFont="1" applyFill="1" applyBorder="1" applyAlignment="1" applyProtection="1">
      <alignment horizontal="center" wrapText="1"/>
    </xf>
    <xf numFmtId="0" fontId="2" fillId="26" borderId="0" xfId="45" applyFill="1" applyAlignment="1" applyProtection="1">
      <alignment horizontal="justify" vertical="center"/>
    </xf>
    <xf numFmtId="0" fontId="129" fillId="26" borderId="0" xfId="45" applyFont="1" applyFill="1" applyAlignment="1" applyProtection="1">
      <alignment horizontal="left"/>
    </xf>
    <xf numFmtId="0" fontId="35" fillId="26" borderId="29" xfId="45" applyFont="1" applyFill="1" applyBorder="1" applyAlignment="1" applyProtection="1">
      <alignment horizontal="right" vertical="center" wrapText="1"/>
    </xf>
    <xf numFmtId="0" fontId="36" fillId="39" borderId="11" xfId="45" applyFont="1" applyFill="1" applyBorder="1" applyAlignment="1" applyProtection="1">
      <alignment horizontal="center" vertical="center" wrapText="1"/>
    </xf>
    <xf numFmtId="0" fontId="36" fillId="39" borderId="21" xfId="45" applyFont="1" applyFill="1" applyBorder="1" applyAlignment="1" applyProtection="1">
      <alignment horizontal="center" vertical="center" wrapText="1"/>
    </xf>
    <xf numFmtId="0" fontId="36" fillId="39" borderId="12" xfId="45" applyFont="1" applyFill="1" applyBorder="1" applyAlignment="1" applyProtection="1">
      <alignment horizontal="center" vertical="center" wrapText="1"/>
    </xf>
  </cellXfs>
  <cellStyles count="85">
    <cellStyle name="20% - Ênfase1 2" xfId="1"/>
    <cellStyle name="20% - Ênfase1 2 2" xfId="2"/>
    <cellStyle name="20% - Ênfase2 2" xfId="3"/>
    <cellStyle name="20% - Ênfase2 2 2" xfId="4"/>
    <cellStyle name="20% - Ênfase3 2" xfId="5"/>
    <cellStyle name="20% - Ênfase3 2 2" xfId="6"/>
    <cellStyle name="20% - Ênfase4 2" xfId="7"/>
    <cellStyle name="20% - Ênfase4 2 2" xfId="8"/>
    <cellStyle name="20% - Ênfase5 2" xfId="9"/>
    <cellStyle name="20% - Ênfase5 2 2" xfId="10"/>
    <cellStyle name="20% - Ênfase6 2" xfId="11"/>
    <cellStyle name="20% - Ênfase6 2 2" xfId="12"/>
    <cellStyle name="40% - Ênfase1 2" xfId="13"/>
    <cellStyle name="40% - Ênfase1 2 2" xfId="14"/>
    <cellStyle name="40% - Ênfase2 2" xfId="15"/>
    <cellStyle name="40% - Ênfase2 2 2" xfId="16"/>
    <cellStyle name="40% - Ênfase3 2" xfId="17"/>
    <cellStyle name="40% - Ênfase3 2 2" xfId="18"/>
    <cellStyle name="40% - Ênfase4 2" xfId="19"/>
    <cellStyle name="40% - Ênfase4 2 2" xfId="20"/>
    <cellStyle name="40% - Ênfase5 2" xfId="21"/>
    <cellStyle name="40% - Ênfase5 2 2" xfId="22"/>
    <cellStyle name="40% - Ênfase6 2" xfId="23"/>
    <cellStyle name="40% - Ênfase6 2 2" xfId="24"/>
    <cellStyle name="60% - Ênfase1 2" xfId="25"/>
    <cellStyle name="60% - Ênfase2 2" xfId="26"/>
    <cellStyle name="60% - Ênfase3 2" xfId="27"/>
    <cellStyle name="60% - Ênfase4 2" xfId="28"/>
    <cellStyle name="60% - Ênfase5 2" xfId="29"/>
    <cellStyle name="60% - Ênfase6 2" xfId="30"/>
    <cellStyle name="Bom 2" xfId="31"/>
    <cellStyle name="Cálculo 2" xfId="32"/>
    <cellStyle name="Célula de Verificação 2" xfId="33"/>
    <cellStyle name="Célula Vinculada 2" xfId="34"/>
    <cellStyle name="Ênfase1 2" xfId="35"/>
    <cellStyle name="Ênfase2 2" xfId="36"/>
    <cellStyle name="Ênfase3 2" xfId="37"/>
    <cellStyle name="Ênfase4 2" xfId="38"/>
    <cellStyle name="Ênfase5 2" xfId="39"/>
    <cellStyle name="Ênfase6 2" xfId="40"/>
    <cellStyle name="Entrada 2" xfId="41"/>
    <cellStyle name="Hiperlink 2" xfId="42"/>
    <cellStyle name="Incorreto 2" xfId="43"/>
    <cellStyle name="Neutra 2" xfId="44"/>
    <cellStyle name="Normal" xfId="0" builtinId="0"/>
    <cellStyle name="Normal 2" xfId="45"/>
    <cellStyle name="Normal 2 2" xfId="46"/>
    <cellStyle name="Normal 2 3" xfId="47"/>
    <cellStyle name="Normal 2 4" xfId="48"/>
    <cellStyle name="Normal 2 5" xfId="49"/>
    <cellStyle name="Normal 2 6" xfId="50"/>
    <cellStyle name="Normal 2 7" xfId="51"/>
    <cellStyle name="Normal 2 8" xfId="52"/>
    <cellStyle name="Normal 2 9" xfId="53"/>
    <cellStyle name="Normal 3" xfId="54"/>
    <cellStyle name="Normal 3 2" xfId="55"/>
    <cellStyle name="Normal 5" xfId="56"/>
    <cellStyle name="Normal 6" xfId="57"/>
    <cellStyle name="Normal 7" xfId="58"/>
    <cellStyle name="Normal 9" xfId="59"/>
    <cellStyle name="Nota 2" xfId="60"/>
    <cellStyle name="Saída 2" xfId="61"/>
    <cellStyle name="Sem título1" xfId="62"/>
    <cellStyle name="Separador de milhares" xfId="83" builtinId="3"/>
    <cellStyle name="Separador de milhares 2" xfId="63"/>
    <cellStyle name="Separador de milhares 2 2" xfId="64"/>
    <cellStyle name="Separador de milhares 2 3" xfId="65"/>
    <cellStyle name="Separador de milhares 2 4" xfId="66"/>
    <cellStyle name="Separador de milhares 2 5" xfId="67"/>
    <cellStyle name="Separador de milhares 2 6" xfId="68"/>
    <cellStyle name="Separador de milhares 2 7" xfId="69"/>
    <cellStyle name="Separador de milhares 2 8" xfId="70"/>
    <cellStyle name="TableStyleLight1" xfId="71"/>
    <cellStyle name="Texto de Aviso 2" xfId="72"/>
    <cellStyle name="Texto Explicativo 2" xfId="73"/>
    <cellStyle name="Título 1 1" xfId="74"/>
    <cellStyle name="Título 1 1 1" xfId="75"/>
    <cellStyle name="Título 1 1 1 1" xfId="76"/>
    <cellStyle name="Título 1 1 2" xfId="77"/>
    <cellStyle name="Título 1 2" xfId="78"/>
    <cellStyle name="Título 2 2" xfId="79"/>
    <cellStyle name="Título 3 2" xfId="80"/>
    <cellStyle name="Título 4 2" xfId="81"/>
    <cellStyle name="Total 2" xfId="82"/>
    <cellStyle name="Vírgula 2" xfId="8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2047875</xdr:colOff>
      <xdr:row>35</xdr:row>
      <xdr:rowOff>171450</xdr:rowOff>
    </xdr:from>
    <xdr:to>
      <xdr:col>3</xdr:col>
      <xdr:colOff>57150</xdr:colOff>
      <xdr:row>45</xdr:row>
      <xdr:rowOff>76200</xdr:rowOff>
    </xdr:to>
    <xdr:pic>
      <xdr:nvPicPr>
        <xdr:cNvPr id="7221" name="Imagem 1" descr="Resultado de imagem para indicad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5545"/>
        <a:stretch>
          <a:fillRect/>
        </a:stretch>
      </xdr:blipFill>
      <xdr:spPr bwMode="auto">
        <a:xfrm rot="7738442">
          <a:off x="2881313" y="9101137"/>
          <a:ext cx="18097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28575</xdr:rowOff>
    </xdr:from>
    <xdr:to>
      <xdr:col>2</xdr:col>
      <xdr:colOff>2209800</xdr:colOff>
      <xdr:row>6</xdr:row>
      <xdr:rowOff>114300</xdr:rowOff>
    </xdr:to>
    <xdr:pic>
      <xdr:nvPicPr>
        <xdr:cNvPr id="68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847725" y="85725"/>
          <a:ext cx="2028825" cy="11620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388326</xdr:colOff>
      <xdr:row>9</xdr:row>
      <xdr:rowOff>446308</xdr:rowOff>
    </xdr:from>
    <xdr:to>
      <xdr:col>19</xdr:col>
      <xdr:colOff>110636</xdr:colOff>
      <xdr:row>15</xdr:row>
      <xdr:rowOff>197193</xdr:rowOff>
    </xdr:to>
    <xdr:sp macro="" textlink="">
      <xdr:nvSpPr>
        <xdr:cNvPr id="4" name="Texto explicativo retangular com cantos arredondados 3"/>
        <xdr:cNvSpPr/>
      </xdr:nvSpPr>
      <xdr:spPr>
        <a:xfrm>
          <a:off x="9300413" y="1995156"/>
          <a:ext cx="7077266" cy="1473667"/>
        </a:xfrm>
        <a:prstGeom prst="wedgeRoundRectCallout">
          <a:avLst>
            <a:gd name="adj1" fmla="val -53862"/>
            <a:gd name="adj2" fmla="val -3251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No caso de processo que atenderá mais de um Centro de Custo, deve haver o check list de um representante de cada Centro de Custo?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Não, poderá ser anexado apenas um check list verificado pelo representante de um  dos Centros de Custo que esteja sendo atendido no processo de aquisição.</a:t>
          </a:r>
          <a:endParaRPr lang="pt-BR" sz="1100"/>
        </a:p>
      </xdr:txBody>
    </xdr:sp>
    <xdr:clientData/>
  </xdr:twoCellAnchor>
  <xdr:twoCellAnchor>
    <xdr:from>
      <xdr:col>7</xdr:col>
      <xdr:colOff>386861</xdr:colOff>
      <xdr:row>16</xdr:row>
      <xdr:rowOff>137747</xdr:rowOff>
    </xdr:from>
    <xdr:to>
      <xdr:col>19</xdr:col>
      <xdr:colOff>109171</xdr:colOff>
      <xdr:row>17</xdr:row>
      <xdr:rowOff>737152</xdr:rowOff>
    </xdr:to>
    <xdr:sp macro="" textlink="">
      <xdr:nvSpPr>
        <xdr:cNvPr id="5" name="Texto explicativo retangular com cantos arredondados 4"/>
        <xdr:cNvSpPr/>
      </xdr:nvSpPr>
      <xdr:spPr>
        <a:xfrm>
          <a:off x="9298948" y="3806943"/>
          <a:ext cx="7077266" cy="897579"/>
        </a:xfrm>
        <a:prstGeom prst="wedgeRoundRectCallout">
          <a:avLst>
            <a:gd name="adj1" fmla="val -53862"/>
            <a:gd name="adj2" fmla="val -3251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É obrigatório o preenchimento das colunas SIM/NÃO e FOLHA.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Sim, e sempre que um documento for anexado ao processo deve se indicar em folha se encontra o mesmo</a:t>
          </a:r>
          <a:endParaRPr lang="pt-BR" sz="1100"/>
        </a:p>
      </xdr:txBody>
    </xdr:sp>
    <xdr:clientData/>
  </xdr:twoCellAnchor>
  <xdr:twoCellAnchor>
    <xdr:from>
      <xdr:col>7</xdr:col>
      <xdr:colOff>373609</xdr:colOff>
      <xdr:row>18</xdr:row>
      <xdr:rowOff>256995</xdr:rowOff>
    </xdr:from>
    <xdr:to>
      <xdr:col>19</xdr:col>
      <xdr:colOff>95919</xdr:colOff>
      <xdr:row>22</xdr:row>
      <xdr:rowOff>124239</xdr:rowOff>
    </xdr:to>
    <xdr:sp macro="" textlink="">
      <xdr:nvSpPr>
        <xdr:cNvPr id="7" name="Texto explicativo retangular com cantos arredondados 6"/>
        <xdr:cNvSpPr/>
      </xdr:nvSpPr>
      <xdr:spPr>
        <a:xfrm>
          <a:off x="9285696" y="5060908"/>
          <a:ext cx="7077266" cy="1457505"/>
        </a:xfrm>
        <a:prstGeom prst="wedgeRoundRectCallout">
          <a:avLst>
            <a:gd name="adj1" fmla="val -53862"/>
            <a:gd name="adj2" fmla="val -3251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Posso numerar todas as folhas antes da abertura do processo? Isso não é atribuição do Setor do Protocolo?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A numeração das folhas de processo é atribuição do protocolo, mas para efeitos de conferência poderá se anotado a lápis a numeração correspondente da folha para servir de base para a verificação do processo.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Lembramos que depois de numerado a lápis, as folhas deverão manter essa sequência, por isso recomendamos gramprear ou usar presilhas para não alterar essa ordem.</a:t>
          </a:r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76200</xdr:rowOff>
    </xdr:from>
    <xdr:to>
      <xdr:col>2</xdr:col>
      <xdr:colOff>2362200</xdr:colOff>
      <xdr:row>7</xdr:row>
      <xdr:rowOff>9525</xdr:rowOff>
    </xdr:to>
    <xdr:pic>
      <xdr:nvPicPr>
        <xdr:cNvPr id="349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714375" y="76200"/>
          <a:ext cx="2238375" cy="1552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0</xdr:rowOff>
    </xdr:from>
    <xdr:to>
      <xdr:col>3</xdr:col>
      <xdr:colOff>1362075</xdr:colOff>
      <xdr:row>6</xdr:row>
      <xdr:rowOff>161925</xdr:rowOff>
    </xdr:to>
    <xdr:pic>
      <xdr:nvPicPr>
        <xdr:cNvPr id="1465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371475" y="57150"/>
          <a:ext cx="2381250" cy="1419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533400</xdr:colOff>
      <xdr:row>28</xdr:row>
      <xdr:rowOff>47626</xdr:rowOff>
    </xdr:from>
    <xdr:to>
      <xdr:col>11</xdr:col>
      <xdr:colOff>5734050</xdr:colOff>
      <xdr:row>37</xdr:row>
      <xdr:rowOff>142876</xdr:rowOff>
    </xdr:to>
    <xdr:sp macro="" textlink="">
      <xdr:nvSpPr>
        <xdr:cNvPr id="5" name="Texto explicativo retangular com cantos arredondados 4"/>
        <xdr:cNvSpPr/>
      </xdr:nvSpPr>
      <xdr:spPr>
        <a:xfrm>
          <a:off x="9667875" y="12287251"/>
          <a:ext cx="7029450" cy="2038350"/>
        </a:xfrm>
        <a:prstGeom prst="wedgeRoundRectCallout">
          <a:avLst>
            <a:gd name="adj1" fmla="val -55633"/>
            <a:gd name="adj2" fmla="val -3394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Este campos pode ser editado, mesmo estando vinculado às informações da aba de Planejamento da Aquisição?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Sim, conforme já explicado na aba de Planejamento da Aquisição, caso haja impedimento por tempo indeterminado de quaisquer dos solicitantes, a Chefia Imediata deverá encaminhar formalmente memorando informando o(s) substituto(s)  do(s) Solicitante(s), com todos os dados e ciência assinada pelo servidor que assumirá quaisquer das funções dos Requisitantes Titular ou Substituto da Aquisição, por isso será possível editar estes campos visando a entrega do Relatório de Acompanhamento da Entrega após o ateste das notas fiscais.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Recomenddamos que caso os Requisitantes do inicio do processo sejam substituídos, os mesmos preencham e assinem o relatório até o momento que atuarem no acompanhamento da entrega do objeto a fim de que o(s) que assumir(em) possam estar ciente da situação da entrega.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0</xdr:rowOff>
    </xdr:from>
    <xdr:to>
      <xdr:col>4</xdr:col>
      <xdr:colOff>1352550</xdr:colOff>
      <xdr:row>6</xdr:row>
      <xdr:rowOff>161925</xdr:rowOff>
    </xdr:to>
    <xdr:pic>
      <xdr:nvPicPr>
        <xdr:cNvPr id="202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2476500" y="95250"/>
          <a:ext cx="1828800" cy="1476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640394</xdr:rowOff>
    </xdr:from>
    <xdr:to>
      <xdr:col>0</xdr:col>
      <xdr:colOff>1475152</xdr:colOff>
      <xdr:row>24</xdr:row>
      <xdr:rowOff>539541</xdr:rowOff>
    </xdr:to>
    <xdr:sp macro="[0]!Reexibir" textlink="">
      <xdr:nvSpPr>
        <xdr:cNvPr id="11" name="Fluxograma: Processo 10"/>
        <xdr:cNvSpPr/>
      </xdr:nvSpPr>
      <xdr:spPr>
        <a:xfrm>
          <a:off x="0" y="10669659"/>
          <a:ext cx="1475152" cy="571500"/>
        </a:xfrm>
        <a:prstGeom prst="flowChartProcess">
          <a:avLst/>
        </a:prstGeom>
        <a:solidFill>
          <a:schemeClr val="accent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/>
            <a:t>Clique aqui para reexibir todas as linhas</a:t>
          </a:r>
        </a:p>
      </xdr:txBody>
    </xdr:sp>
    <xdr:clientData/>
  </xdr:twoCellAnchor>
  <xdr:twoCellAnchor>
    <xdr:from>
      <xdr:col>0</xdr:col>
      <xdr:colOff>0</xdr:colOff>
      <xdr:row>22</xdr:row>
      <xdr:rowOff>670891</xdr:rowOff>
    </xdr:from>
    <xdr:to>
      <xdr:col>0</xdr:col>
      <xdr:colOff>1475152</xdr:colOff>
      <xdr:row>23</xdr:row>
      <xdr:rowOff>571500</xdr:rowOff>
    </xdr:to>
    <xdr:sp macro="[0]!Ocultar_36a115" textlink="">
      <xdr:nvSpPr>
        <xdr:cNvPr id="15" name="Fluxograma: Processo 14"/>
        <xdr:cNvSpPr/>
      </xdr:nvSpPr>
      <xdr:spPr>
        <a:xfrm>
          <a:off x="0" y="9894794"/>
          <a:ext cx="1490382" cy="571500"/>
        </a:xfrm>
        <a:prstGeom prst="flowChartProcess">
          <a:avLst/>
        </a:prstGeom>
        <a:solidFill>
          <a:schemeClr val="accent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/>
            <a:t>Clique aqui para ocultar</a:t>
          </a:r>
          <a:r>
            <a:rPr lang="pt-BR" sz="1100" b="1" baseline="0"/>
            <a:t> de 36 à 115</a:t>
          </a:r>
          <a:endParaRPr lang="pt-BR" sz="1100" b="1"/>
        </a:p>
      </xdr:txBody>
    </xdr:sp>
    <xdr:clientData/>
  </xdr:twoCellAnchor>
  <xdr:twoCellAnchor>
    <xdr:from>
      <xdr:col>0</xdr:col>
      <xdr:colOff>0</xdr:colOff>
      <xdr:row>22</xdr:row>
      <xdr:rowOff>33132</xdr:rowOff>
    </xdr:from>
    <xdr:to>
      <xdr:col>0</xdr:col>
      <xdr:colOff>1475152</xdr:colOff>
      <xdr:row>22</xdr:row>
      <xdr:rowOff>604632</xdr:rowOff>
    </xdr:to>
    <xdr:sp macro="[0]!Ocultar_16a115" textlink="">
      <xdr:nvSpPr>
        <xdr:cNvPr id="16" name="Fluxograma: Processo 15"/>
        <xdr:cNvSpPr/>
      </xdr:nvSpPr>
      <xdr:spPr>
        <a:xfrm>
          <a:off x="0" y="9351067"/>
          <a:ext cx="1475152" cy="571500"/>
        </a:xfrm>
        <a:prstGeom prst="flowChartProcess">
          <a:avLst/>
        </a:prstGeom>
        <a:solidFill>
          <a:schemeClr val="accent2"/>
        </a:solidFill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/>
            <a:t>Clique aqui para ocultar</a:t>
          </a:r>
          <a:r>
            <a:rPr lang="pt-BR" sz="1100" b="1" baseline="0"/>
            <a:t> de 16 à 115</a:t>
          </a:r>
          <a:endParaRPr lang="pt-BR" sz="1100" b="1"/>
        </a:p>
      </xdr:txBody>
    </xdr:sp>
    <xdr:clientData/>
  </xdr:twoCellAnchor>
  <xdr:twoCellAnchor>
    <xdr:from>
      <xdr:col>0</xdr:col>
      <xdr:colOff>1</xdr:colOff>
      <xdr:row>12</xdr:row>
      <xdr:rowOff>34351</xdr:rowOff>
    </xdr:from>
    <xdr:to>
      <xdr:col>1</xdr:col>
      <xdr:colOff>97389</xdr:colOff>
      <xdr:row>20</xdr:row>
      <xdr:rowOff>654323</xdr:rowOff>
    </xdr:to>
    <xdr:sp macro="" textlink="">
      <xdr:nvSpPr>
        <xdr:cNvPr id="10" name="Pergaminho vertical 9"/>
        <xdr:cNvSpPr/>
      </xdr:nvSpPr>
      <xdr:spPr>
        <a:xfrm>
          <a:off x="1" y="2850438"/>
          <a:ext cx="1753910" cy="5780037"/>
        </a:xfrm>
        <a:prstGeom prst="verticalScroll">
          <a:avLst/>
        </a:prstGeom>
        <a:gradFill flip="none" rotWithShape="1">
          <a:gsLst>
            <a:gs pos="0">
              <a:srgbClr val="3399FF"/>
            </a:gs>
            <a:gs pos="16000">
              <a:srgbClr val="00CCCC"/>
            </a:gs>
            <a:gs pos="47000">
              <a:srgbClr val="9999FF"/>
            </a:gs>
            <a:gs pos="60001">
              <a:srgbClr val="2E6792"/>
            </a:gs>
            <a:gs pos="71001">
              <a:srgbClr val="3333CC"/>
            </a:gs>
            <a:gs pos="81000">
              <a:srgbClr val="1170FF"/>
            </a:gs>
            <a:gs pos="100000">
              <a:srgbClr val="006699"/>
            </a:gs>
          </a:gsLst>
          <a:lin ang="5400000" scaled="0"/>
          <a:tileRect l="-100000" t="-10000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/>
            <a:t>Para ocultar</a:t>
          </a:r>
          <a:r>
            <a:rPr lang="pt-BR" sz="1100" baseline="0"/>
            <a:t> uma linha que não deve ser impressa: Primeiro selecione o(s) número(s) na coluna 'ITEM'. Depois clique a linha correspondente na coluna guia com o botão direito e selecione a opção ocultar.</a:t>
          </a:r>
        </a:p>
        <a:p>
          <a:pPr algn="ctr"/>
          <a:endParaRPr lang="pt-BR" sz="1100" baseline="0"/>
        </a:p>
        <a:p>
          <a:pPr algn="ctr"/>
          <a:r>
            <a:rPr lang="pt-BR" sz="1100" baseline="0"/>
            <a:t>Mas não se esqueça de acertar a sequência da numeração.</a:t>
          </a:r>
        </a:p>
        <a:p>
          <a:pPr algn="ctr">
            <a:lnSpc>
              <a:spcPts val="1100"/>
            </a:lnSpc>
          </a:pPr>
          <a:endParaRPr lang="pt-BR" sz="1100" baseline="0"/>
        </a:p>
        <a:p>
          <a:pPr algn="ctr">
            <a:lnSpc>
              <a:spcPts val="1100"/>
            </a:lnSpc>
          </a:pPr>
          <a:r>
            <a:rPr lang="pt-BR" sz="1100" baseline="0"/>
            <a:t>Para reexibir, faça o mesmo procedimento, mas desta vez selecione as linhas entre as quais fora ocultada a linha e selecione reexibir na coluna guia.</a:t>
          </a:r>
          <a:endParaRPr lang="pt-BR" sz="1100"/>
        </a:p>
      </xdr:txBody>
    </xdr:sp>
    <xdr:clientData/>
  </xdr:twoCellAnchor>
  <xdr:twoCellAnchor>
    <xdr:from>
      <xdr:col>0</xdr:col>
      <xdr:colOff>48451</xdr:colOff>
      <xdr:row>21</xdr:row>
      <xdr:rowOff>107671</xdr:rowOff>
    </xdr:from>
    <xdr:to>
      <xdr:col>0</xdr:col>
      <xdr:colOff>1459076</xdr:colOff>
      <xdr:row>21</xdr:row>
      <xdr:rowOff>596345</xdr:rowOff>
    </xdr:to>
    <xdr:sp macro="" textlink="">
      <xdr:nvSpPr>
        <xdr:cNvPr id="17" name="Seta para a esquerda 16"/>
        <xdr:cNvSpPr/>
      </xdr:nvSpPr>
      <xdr:spPr>
        <a:xfrm>
          <a:off x="57976" y="8522801"/>
          <a:ext cx="1408044" cy="488674"/>
        </a:xfrm>
        <a:prstGeom prst="leftArrow">
          <a:avLst/>
        </a:prstGeom>
        <a:gradFill>
          <a:gsLst>
            <a:gs pos="0">
              <a:srgbClr val="3399FF"/>
            </a:gs>
            <a:gs pos="16000">
              <a:srgbClr val="00CCCC"/>
            </a:gs>
            <a:gs pos="47000">
              <a:srgbClr val="9999FF"/>
            </a:gs>
            <a:gs pos="60001">
              <a:srgbClr val="2E6792"/>
            </a:gs>
            <a:gs pos="71001">
              <a:srgbClr val="3333CC"/>
            </a:gs>
            <a:gs pos="81000">
              <a:srgbClr val="1170FF"/>
            </a:gs>
            <a:gs pos="100000">
              <a:srgbClr val="006699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050"/>
            <a:t>Esta é a coluna</a:t>
          </a:r>
          <a:r>
            <a:rPr lang="pt-BR" sz="1050" baseline="0"/>
            <a:t> guia</a:t>
          </a:r>
          <a:endParaRPr lang="pt-BR" sz="1050"/>
        </a:p>
      </xdr:txBody>
    </xdr:sp>
    <xdr:clientData/>
  </xdr:twoCellAnchor>
  <xdr:twoCellAnchor>
    <xdr:from>
      <xdr:col>12</xdr:col>
      <xdr:colOff>372721</xdr:colOff>
      <xdr:row>3</xdr:row>
      <xdr:rowOff>9525</xdr:rowOff>
    </xdr:from>
    <xdr:to>
      <xdr:col>22</xdr:col>
      <xdr:colOff>74546</xdr:colOff>
      <xdr:row>7</xdr:row>
      <xdr:rowOff>386239</xdr:rowOff>
    </xdr:to>
    <xdr:sp macro="" textlink="">
      <xdr:nvSpPr>
        <xdr:cNvPr id="18" name="Texto explicativo retangular com cantos arredondados 17"/>
        <xdr:cNvSpPr/>
      </xdr:nvSpPr>
      <xdr:spPr>
        <a:xfrm>
          <a:off x="10983571" y="495300"/>
          <a:ext cx="6569350" cy="1500664"/>
        </a:xfrm>
        <a:prstGeom prst="wedgeRoundRectCallout">
          <a:avLst>
            <a:gd name="adj1" fmla="val -50188"/>
            <a:gd name="adj2" fmla="val 2750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Por que não consigo editar todos os campos? Onde poderei inserir os dados?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A planilha possui proteção contra edição, visando impedir que a formatação e formulas sejam afetadas evitando assim, abertura de processos com erros de informação.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Os dados poderão ser inseridos nos campos indicados onde a fonte da letras esteja em azul, como no caso da coluna  "ITEM" que permite a edição para correção da numeração dos itens se necessário. Caso tenha dificuldades para acertar essa coluna, procure ajuda nas SEACOs da sua unidade.</a:t>
          </a:r>
        </a:p>
      </xdr:txBody>
    </xdr:sp>
    <xdr:clientData/>
  </xdr:twoCellAnchor>
  <xdr:twoCellAnchor>
    <xdr:from>
      <xdr:col>12</xdr:col>
      <xdr:colOff>367744</xdr:colOff>
      <xdr:row>7</xdr:row>
      <xdr:rowOff>475468</xdr:rowOff>
    </xdr:from>
    <xdr:to>
      <xdr:col>22</xdr:col>
      <xdr:colOff>69569</xdr:colOff>
      <xdr:row>14</xdr:row>
      <xdr:rowOff>554935</xdr:rowOff>
    </xdr:to>
    <xdr:sp macro="" textlink="">
      <xdr:nvSpPr>
        <xdr:cNvPr id="19" name="Texto explicativo retangular com cantos arredondados 18"/>
        <xdr:cNvSpPr/>
      </xdr:nvSpPr>
      <xdr:spPr>
        <a:xfrm>
          <a:off x="10928070" y="2090577"/>
          <a:ext cx="6543260" cy="2216380"/>
        </a:xfrm>
        <a:prstGeom prst="wedgeRoundRectCallout">
          <a:avLst>
            <a:gd name="adj1" fmla="val -54593"/>
            <a:gd name="adj2" fmla="val -3255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O que é o Controle RTAq, SEACO e DIVOC? Por que o controle é opcional?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O RTAq é a abreviação de Requisitante Titular da Aquisição, que em conjunto com o Requisitante Substituto da Aquisição (RSAq) são os demandante responsáveis pelo Estudo Preliminar da aquisição.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 SEACO - Seção de Administratção e Compras - é o setor responsável pelo apoio e orientação para abertura de processo de compras nas unidades.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 DIVOC - Divisão de Orçamento e Compras - </a:t>
          </a:r>
          <a:r>
            <a:rPr lang="pt-B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é o setor responsável pelo apoio e orientação para abertura de processo de compras </a:t>
          </a: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exclusivamente na unidade sede do Maracanã.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 controle oficial do processo administrativo de aquisição é o número de protocolo recebido no momento de abertura do processo no Setor de Protocolo na unidade sede, no entanto, observamos que algumas SEACOs e Solicitantes mantem controle próprio para controle interno, em razão disso, permitimos a estes registrarem no processo seu próprio controle para fins internos daqueles solicitantes.</a:t>
          </a:r>
          <a:endParaRPr lang="pt-BR" sz="1100"/>
        </a:p>
      </xdr:txBody>
    </xdr:sp>
    <xdr:clientData/>
  </xdr:twoCellAnchor>
  <xdr:twoCellAnchor>
    <xdr:from>
      <xdr:col>0</xdr:col>
      <xdr:colOff>1</xdr:colOff>
      <xdr:row>3</xdr:row>
      <xdr:rowOff>91113</xdr:rowOff>
    </xdr:from>
    <xdr:to>
      <xdr:col>1</xdr:col>
      <xdr:colOff>223632</xdr:colOff>
      <xdr:row>11</xdr:row>
      <xdr:rowOff>27607</xdr:rowOff>
    </xdr:to>
    <xdr:sp macro="" textlink="">
      <xdr:nvSpPr>
        <xdr:cNvPr id="20" name="Texto explicativo retangular com cantos arredondados 19"/>
        <xdr:cNvSpPr/>
      </xdr:nvSpPr>
      <xdr:spPr>
        <a:xfrm>
          <a:off x="1" y="579787"/>
          <a:ext cx="1739348" cy="1982298"/>
        </a:xfrm>
        <a:prstGeom prst="wedgeRoundRectCallout">
          <a:avLst>
            <a:gd name="adj1" fmla="val 54014"/>
            <a:gd name="adj2" fmla="val 3262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Por que não consigo editar os dados dos Solicitante? 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O campo nesta planilha será automaticamente preenchido ao se inserir os dados na aba Estudo Preliminar.</a:t>
          </a:r>
          <a:endParaRPr lang="pt-BR" sz="1100"/>
        </a:p>
      </xdr:txBody>
    </xdr:sp>
    <xdr:clientData/>
  </xdr:twoCellAnchor>
  <xdr:twoCellAnchor>
    <xdr:from>
      <xdr:col>12</xdr:col>
      <xdr:colOff>354492</xdr:colOff>
      <xdr:row>15</xdr:row>
      <xdr:rowOff>130911</xdr:rowOff>
    </xdr:from>
    <xdr:to>
      <xdr:col>22</xdr:col>
      <xdr:colOff>56317</xdr:colOff>
      <xdr:row>17</xdr:row>
      <xdr:rowOff>24848</xdr:rowOff>
    </xdr:to>
    <xdr:sp macro="" textlink="">
      <xdr:nvSpPr>
        <xdr:cNvPr id="21" name="Texto explicativo retangular com cantos arredondados 20"/>
        <xdr:cNvSpPr/>
      </xdr:nvSpPr>
      <xdr:spPr>
        <a:xfrm>
          <a:off x="10914818" y="4752607"/>
          <a:ext cx="6543260" cy="1235719"/>
        </a:xfrm>
        <a:prstGeom prst="wedgeRoundRectCallout">
          <a:avLst>
            <a:gd name="adj1" fmla="val -54593"/>
            <a:gd name="adj2" fmla="val -3255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Não devo preencher os dados das especificação, quantidade e valores nesta planilha?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Sim, mas o preenchimento deve ser feito na aba "Matriz de Preços", nas colunas C, D e E, respeitando se o limite de caracteres de no mínimo 50 e máximo de 180, sendo que havendo necessidade de indicar descrição com mais especificações informar no final da célula: "... e demais especificações conforme anexo". O(s) anexo(s) deverão fazer referencia ao número do item no Termo de Resumo da Aquisição .</a:t>
          </a:r>
          <a:endParaRPr lang="pt-BR" sz="1100"/>
        </a:p>
      </xdr:txBody>
    </xdr:sp>
    <xdr:clientData/>
  </xdr:twoCellAnchor>
  <xdr:twoCellAnchor>
    <xdr:from>
      <xdr:col>0</xdr:col>
      <xdr:colOff>0</xdr:colOff>
      <xdr:row>24</xdr:row>
      <xdr:rowOff>622462</xdr:rowOff>
    </xdr:from>
    <xdr:to>
      <xdr:col>0</xdr:col>
      <xdr:colOff>1483179</xdr:colOff>
      <xdr:row>28</xdr:row>
      <xdr:rowOff>0</xdr:rowOff>
    </xdr:to>
    <xdr:sp macro="" textlink="">
      <xdr:nvSpPr>
        <xdr:cNvPr id="25" name="Retângulo de cantos arredondados 24"/>
        <xdr:cNvSpPr/>
      </xdr:nvSpPr>
      <xdr:spPr>
        <a:xfrm>
          <a:off x="0" y="11324080"/>
          <a:ext cx="1483179" cy="2079252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200"/>
            </a:lnSpc>
          </a:pPr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Atenção! Algumas versões do MSOffice podem não permitir o correto</a:t>
          </a:r>
          <a:r>
            <a:rPr lang="pt-BR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funcionamento </a:t>
          </a:r>
          <a:r>
            <a:rPr lang="pt-BR" sz="11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dos botões , nesse caso as linhas desnecessárias deverão se ocultas manualmente.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1483179</xdr:colOff>
      <xdr:row>30</xdr:row>
      <xdr:rowOff>378735</xdr:rowOff>
    </xdr:to>
    <xdr:sp macro="" textlink="">
      <xdr:nvSpPr>
        <xdr:cNvPr id="22" name="Retângulo de cantos arredondados 21"/>
        <xdr:cNvSpPr/>
      </xdr:nvSpPr>
      <xdr:spPr>
        <a:xfrm>
          <a:off x="0" y="13565257"/>
          <a:ext cx="1483179" cy="1773331"/>
        </a:xfrm>
        <a:prstGeom prst="round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Caso o MSOffice</a:t>
          </a:r>
          <a:r>
            <a:rPr lang="pt-BR" sz="1100" b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 lhe apresente o Aviso de Segurança pré bloqueando as macros selecione a opção ativar macros para utilizar os botões</a:t>
          </a:r>
        </a:p>
      </xdr:txBody>
    </xdr:sp>
    <xdr:clientData/>
  </xdr:twoCellAnchor>
  <xdr:twoCellAnchor>
    <xdr:from>
      <xdr:col>12</xdr:col>
      <xdr:colOff>470647</xdr:colOff>
      <xdr:row>17</xdr:row>
      <xdr:rowOff>358586</xdr:rowOff>
    </xdr:from>
    <xdr:to>
      <xdr:col>22</xdr:col>
      <xdr:colOff>44824</xdr:colOff>
      <xdr:row>29</xdr:row>
      <xdr:rowOff>515470</xdr:rowOff>
    </xdr:to>
    <xdr:sp macro="" textlink="">
      <xdr:nvSpPr>
        <xdr:cNvPr id="2" name="Retângulo de cantos arredondados 1"/>
        <xdr:cNvSpPr/>
      </xdr:nvSpPr>
      <xdr:spPr>
        <a:xfrm>
          <a:off x="11452412" y="6353733"/>
          <a:ext cx="6477000" cy="8449237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/>
            <a:t>ESPECIFICAÇÕES</a:t>
          </a:r>
          <a:r>
            <a:rPr lang="pt-BR" sz="1400" b="1" baseline="0"/>
            <a:t> </a:t>
          </a:r>
          <a:r>
            <a:rPr lang="pt-BR" sz="1400" b="1"/>
            <a:t>(*) :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Descrição do objeto da contratação: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x-non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recomendação mais importante é descrever detalhadamente o objeto a ser contratado, com todas as especificações necessárias e suficientes para garantir a qualidade da contra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</a:t>
          </a:r>
          <a:r>
            <a:rPr lang="x-non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ção. Deve-se levar em consideração as normas técnicas eventualmente existentes, elaboradas pela Associação Brasileira de Normas Técnicas – ABNT, quanto a requisitos mínimos de qualidade, utilidade, resistência e segurança, nos termos da Lei n° 4.150, de 1962.</a:t>
          </a:r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Sustentabilidade: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solicitante deve atentar que, dependendo do objeto (material/equipamento) a ser adquirido, poder haver especificidades de sustentabilidade a serem acrescentadas na especificação técnica do objeto.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isso, é importante observar o Decreto n. 7.746/12, que regulamentou o artigo 3º, “caput”, </a:t>
          </a:r>
          <a:r>
            <a:rPr lang="x-non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 Lei 8.666/93, a Lei 12.305/10 – Política Nacional de Resíduos Sólidos, a Instrução Normativa SLTI/MPOG n. 1, de 19/01/10, e a legislação e normas ambientais, no que incidentes. Nesse sentido pode ser consultado o Guia Prático de Licitações Sustentáveis d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CJU</a:t>
          </a:r>
          <a:r>
            <a:rPr lang="x-non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/SP­­­ para uma lista de objetos abrangidos por disposições normativas de caráter ambiental.</a:t>
          </a:r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x-non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adoção de critérios de sustentabilidade na especificação técnica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objeto</a:t>
          </a:r>
          <a:r>
            <a:rPr lang="x-non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não decorrerem de legislação, deverá ser justificada nos autos e preservar o caráter competitivo do certame. Para a elaboração da justificativa, consultar os fundamentos legais constantes do Decreto n. 7.746/12, bem como a Instrução Normativa n. 1/2010 – SLTI/MP.</a:t>
          </a:r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Divisão do objeto (pretensão contratual) em grupos: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Os itens poderão ser agrupados em um ou mais grupos, conforme necessidade. Sendo que para cada grupo, os materiais/equipamentos descritos nos itens que o compõem serão contratados em conjunto de modo que uma única empresa seja contratada para fornecê-los. O agrupamento dos itens ocorre nos casos em que o setor solicitante entende que a possibilidade de sua divisão somente em itens poderia resultar em prejuízo para o conjunto ou complexo a que se propõe, acarretando a perda da finalidade do objeto. No entanto, é necessário haver compatibilidade entre os itens agrupados.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 importante ressaltar que nos casos de licitações em grupo(s), as empresas poderão participar de quantos grupos forem de seu interesse; devendo, todavia, oferecer proposta para todos os itens que o compõem.</a:t>
          </a:r>
        </a:p>
        <a:p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Considerando o exposto acima, existe a possibilidade do grupo não conseguir proposta de nenhuma empresa para todos os itens que o compõem. Nesse caso, o grupo é cancelado e todos os materiais/equipamentos especificados naquele grupo acabam não sendo contratados.</a:t>
          </a:r>
        </a:p>
        <a:p>
          <a:endParaRPr lang="pt-BR" sz="1100"/>
        </a:p>
        <a:p>
          <a:r>
            <a:rPr lang="pt-B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Divisão do objeto (pretensão contratual) em grupos e itens isolados: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Ocorre nos casos em que a divisão do objeto contempla itens isolados e agrupamento(s) de itens. Para os casos de itens isolados, a coluna "GRUPO" deverá ser preenchida com o termo N/A (Não se aplica)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contratual)ções importantes ns isolados, conforme o caso.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2</xdr:col>
      <xdr:colOff>1362075</xdr:colOff>
      <xdr:row>6</xdr:row>
      <xdr:rowOff>161925</xdr:rowOff>
    </xdr:to>
    <xdr:pic>
      <xdr:nvPicPr>
        <xdr:cNvPr id="226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85725" y="57150"/>
          <a:ext cx="1962150" cy="1447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347871</xdr:colOff>
      <xdr:row>29</xdr:row>
      <xdr:rowOff>124262</xdr:rowOff>
    </xdr:from>
    <xdr:to>
      <xdr:col>22</xdr:col>
      <xdr:colOff>510764</xdr:colOff>
      <xdr:row>30</xdr:row>
      <xdr:rowOff>242783</xdr:rowOff>
    </xdr:to>
    <xdr:sp macro="" textlink="">
      <xdr:nvSpPr>
        <xdr:cNvPr id="5" name="Texto explicativo retangular com cantos arredondados 4"/>
        <xdr:cNvSpPr/>
      </xdr:nvSpPr>
      <xdr:spPr>
        <a:xfrm>
          <a:off x="8232914" y="7586892"/>
          <a:ext cx="8743676" cy="1195261"/>
        </a:xfrm>
        <a:prstGeom prst="wedgeRoundRectCallout">
          <a:avLst>
            <a:gd name="adj1" fmla="val -53549"/>
            <a:gd name="adj2" fmla="val -3291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Por que preciso consultar a Divisão de Patrimônio do Campus Maracanã  (DIPAT), se a regra é que não se deve haver estoque de materiais permanentes?</a:t>
          </a:r>
          <a:endParaRPr lang="pt-BR">
            <a:solidFill>
              <a:sysClr val="windowText" lastClr="000000"/>
            </a:solidFill>
          </a:endParaRP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A DIPAT é o setor responsável pela consolidação do inventário físico do Sistema CEFET/RJ, ou seja de todos os Campi, sendo assim informado quando houver aparelhos, móveis, máquinas e equipamentos, que em razão do avanço técnológico, mudança de locação, desgaste pelo uso, entre outros, pode deixar de atender o setor onde se encontra, mas poderá atender as necessidades de outro.</a:t>
          </a:r>
          <a:endParaRPr lang="pt-BR" sz="1100"/>
        </a:p>
      </xdr:txBody>
    </xdr:sp>
    <xdr:clientData/>
  </xdr:twoCellAnchor>
  <xdr:twoCellAnchor>
    <xdr:from>
      <xdr:col>7</xdr:col>
      <xdr:colOff>505242</xdr:colOff>
      <xdr:row>15</xdr:row>
      <xdr:rowOff>521804</xdr:rowOff>
    </xdr:from>
    <xdr:to>
      <xdr:col>23</xdr:col>
      <xdr:colOff>51080</xdr:colOff>
      <xdr:row>28</xdr:row>
      <xdr:rowOff>41413</xdr:rowOff>
    </xdr:to>
    <xdr:sp macro="" textlink="">
      <xdr:nvSpPr>
        <xdr:cNvPr id="6" name="Texto explicativo retangular com cantos arredondados 5"/>
        <xdr:cNvSpPr/>
      </xdr:nvSpPr>
      <xdr:spPr>
        <a:xfrm>
          <a:off x="8390285" y="5110369"/>
          <a:ext cx="8739534" cy="2228022"/>
        </a:xfrm>
        <a:prstGeom prst="wedgeRoundRectCallout">
          <a:avLst>
            <a:gd name="adj1" fmla="val -54716"/>
            <a:gd name="adj2" fmla="val -896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É obrigatótia a indicação do Requisitante Substituto? Posso indicar mais de um Requisitante Titular e mais de um </a:t>
          </a:r>
          <a:r>
            <a:rPr lang="pt-BR" sz="1100" baseline="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Requisitante </a:t>
          </a: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Substituto? No impedimento de ambos, outra pessoa poderá responder eventuais pedidos de esclarecimentos?</a:t>
          </a:r>
          <a:endParaRPr lang="pt-BR">
            <a:solidFill>
              <a:sysClr val="windowText" lastClr="000000"/>
            </a:solidFill>
          </a:endParaRPr>
        </a:p>
        <a:p>
          <a:pPr>
            <a:lnSpc>
              <a:spcPts val="1200"/>
            </a:lnSpc>
          </a:pP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Sim, caso exise mais de um pesquisador envolvido,  a indicação do Requisitante Substituto é obrigatória, pois o mesmo será responsável pela revisão técnica das especificações e da metodologia realizada para determinar o quantitativo a ser adquirido. 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Deve haver apenas a indicação de um Requisitante Titular e de um Substituto, pois os mesmos serão os contatos principais para esclarecimentos de quaisquer dúvidas que se fizerem presente durante o processo de aquisição. No entanto, não haverá impedimento para que os mesmos trabalhem com apoio outros especialistas.</a:t>
          </a:r>
        </a:p>
        <a:p>
          <a:pPr>
            <a:lnSpc>
              <a:spcPts val="1100"/>
            </a:lnSpc>
          </a:pP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Ressaltamos que somente as manifestações do Requisitante Titular ou do Substituto serão consideradas válidas para esclarecimentos das dúvidas que impeçam o prosseguimento da aquisição. Caso haja impedimento por tempo indeterminado de quaisquer dos dois, a Chefia Imediata deverá encaminhar formalmente memorando ao Setor que solicitar manifestação com todos os dados e ciência assinada pelo servidor que assumirá quaisquer dessas funções.</a:t>
          </a:r>
          <a:endParaRPr lang="pt-BR" sz="1100"/>
        </a:p>
      </xdr:txBody>
    </xdr:sp>
    <xdr:clientData/>
  </xdr:twoCellAnchor>
  <xdr:twoCellAnchor>
    <xdr:from>
      <xdr:col>7</xdr:col>
      <xdr:colOff>356140</xdr:colOff>
      <xdr:row>32</xdr:row>
      <xdr:rowOff>488705</xdr:rowOff>
    </xdr:from>
    <xdr:to>
      <xdr:col>22</xdr:col>
      <xdr:colOff>513437</xdr:colOff>
      <xdr:row>36</xdr:row>
      <xdr:rowOff>115986</xdr:rowOff>
    </xdr:to>
    <xdr:sp macro="" textlink="">
      <xdr:nvSpPr>
        <xdr:cNvPr id="7" name="Texto explicativo retangular com cantos arredondados 6"/>
        <xdr:cNvSpPr/>
      </xdr:nvSpPr>
      <xdr:spPr>
        <a:xfrm>
          <a:off x="8241183" y="9525031"/>
          <a:ext cx="8738080" cy="1027042"/>
        </a:xfrm>
        <a:prstGeom prst="wedgeRoundRectCallout">
          <a:avLst>
            <a:gd name="adj1" fmla="val -52916"/>
            <a:gd name="adj2" fmla="val -11114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As consultas poderão ser feitas via email? Deverão ser anexadas ao processo?</a:t>
          </a:r>
          <a:endParaRPr lang="pt-BR">
            <a:solidFill>
              <a:sysClr val="windowText" lastClr="000000"/>
            </a:solidFill>
          </a:endParaRP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Sim. Para consultas para atendimento no Campus Maracanã, as mesmas poderão ser encaminhadas para o email divoc@cefet-rj.br. Nos demais Campi deverá ser verificado junto ao SEACO, ressaltando que conforme orientação da Auditoria Interna (AUDIN), a validação dessas informação esta condicionada ao uso de e-mail institucional, os quais deverão ser anexados ao processo.</a:t>
          </a:r>
          <a:endParaRPr lang="pt-BR" sz="1100"/>
        </a:p>
      </xdr:txBody>
    </xdr:sp>
    <xdr:clientData/>
  </xdr:twoCellAnchor>
  <xdr:twoCellAnchor>
    <xdr:from>
      <xdr:col>7</xdr:col>
      <xdr:colOff>497279</xdr:colOff>
      <xdr:row>12</xdr:row>
      <xdr:rowOff>32175</xdr:rowOff>
    </xdr:from>
    <xdr:to>
      <xdr:col>23</xdr:col>
      <xdr:colOff>43117</xdr:colOff>
      <xdr:row>15</xdr:row>
      <xdr:rowOff>198482</xdr:rowOff>
    </xdr:to>
    <xdr:sp macro="" textlink="">
      <xdr:nvSpPr>
        <xdr:cNvPr id="8" name="Texto explicativo retangular com cantos arredondados 7"/>
        <xdr:cNvSpPr/>
      </xdr:nvSpPr>
      <xdr:spPr>
        <a:xfrm>
          <a:off x="8382322" y="3958132"/>
          <a:ext cx="8739534" cy="828915"/>
        </a:xfrm>
        <a:prstGeom prst="wedgeRoundRectCallout">
          <a:avLst>
            <a:gd name="adj1" fmla="val -54906"/>
            <a:gd name="adj2" fmla="val 3341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Caso eu necessite de aquisição imediata que não se aplica como o Prazo nº 1 ou outro não listado, como devo proceder?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Quaisquer outras informações relevantes devem ser informadas no campo 1 "Necessidade da Aquisição", e caso o espaço seja insuficiente, colocar o detalhamento resumido e anexar memorandos ou notas técnicas complementares.</a:t>
          </a:r>
          <a:endParaRPr lang="pt-BR" sz="1100"/>
        </a:p>
      </xdr:txBody>
    </xdr:sp>
    <xdr:clientData/>
  </xdr:twoCellAnchor>
  <xdr:twoCellAnchor>
    <xdr:from>
      <xdr:col>7</xdr:col>
      <xdr:colOff>480391</xdr:colOff>
      <xdr:row>4</xdr:row>
      <xdr:rowOff>99392</xdr:rowOff>
    </xdr:from>
    <xdr:to>
      <xdr:col>23</xdr:col>
      <xdr:colOff>26229</xdr:colOff>
      <xdr:row>6</xdr:row>
      <xdr:rowOff>173936</xdr:rowOff>
    </xdr:to>
    <xdr:sp macro="" textlink="">
      <xdr:nvSpPr>
        <xdr:cNvPr id="10" name="Texto explicativo retangular com cantos arredondados 9"/>
        <xdr:cNvSpPr/>
      </xdr:nvSpPr>
      <xdr:spPr>
        <a:xfrm>
          <a:off x="8365434" y="737153"/>
          <a:ext cx="8739534" cy="786848"/>
        </a:xfrm>
        <a:prstGeom prst="wedgeRoundRectCallout">
          <a:avLst>
            <a:gd name="adj1" fmla="val -54527"/>
            <a:gd name="adj2" fmla="val 12815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Devo realizar a justiticativa para cada item?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Não, desde que, as informações prestadas no Estudo Preliminar se apliquem a todos os itens adquiridos.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 caso de haver mais de uma locação para onde se destina o item, deverá especificada na aba Matriz de Entrega.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2</xdr:col>
      <xdr:colOff>1362075</xdr:colOff>
      <xdr:row>6</xdr:row>
      <xdr:rowOff>161925</xdr:rowOff>
    </xdr:to>
    <xdr:pic>
      <xdr:nvPicPr>
        <xdr:cNvPr id="236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85725" y="57150"/>
          <a:ext cx="1962150" cy="1447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568579</xdr:colOff>
      <xdr:row>19</xdr:row>
      <xdr:rowOff>103973</xdr:rowOff>
    </xdr:from>
    <xdr:to>
      <xdr:col>23</xdr:col>
      <xdr:colOff>163627</xdr:colOff>
      <xdr:row>31</xdr:row>
      <xdr:rowOff>44824</xdr:rowOff>
    </xdr:to>
    <xdr:sp macro="" textlink="">
      <xdr:nvSpPr>
        <xdr:cNvPr id="3" name="Texto explicativo retangular com cantos arredondados 2"/>
        <xdr:cNvSpPr/>
      </xdr:nvSpPr>
      <xdr:spPr>
        <a:xfrm>
          <a:off x="8457520" y="4440649"/>
          <a:ext cx="8671813" cy="1980322"/>
        </a:xfrm>
        <a:prstGeom prst="wedgeRoundRectCallout">
          <a:avLst>
            <a:gd name="adj1" fmla="val -54906"/>
            <a:gd name="adj2" fmla="val -3313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É obrigatória a indicação do Requisitante, Fiscal Resquisitante, Gestor e Fiscal Substitutos? Posso indicar mais de um Titular e mais de um Substituto? No impedimento de ambos, outra pessoa poderá responder eventuais pedidos de esclarecimentos?</a:t>
          </a:r>
          <a:endParaRPr lang="pt-BR">
            <a:solidFill>
              <a:sysClr val="windowText" lastClr="000000"/>
            </a:solidFill>
          </a:endParaRPr>
        </a:p>
        <a:p>
          <a:pPr>
            <a:lnSpc>
              <a:spcPts val="1200"/>
            </a:lnSpc>
          </a:pP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Sim a indicação do Requisitante Substituto é obrigatória, pois o mesmo será responsável pela revisão técnica das especificações e da metodologia realizada para determinar o quantitativo a ser adquirido, assim como será a pessoa capacitada a responder na ausência do Titular.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Deve haver apenas a indicação de um Titular e de um Substituto, pois os mesmos serão os contatos principais para esclarecimentos de quaisquer dúvidas que se fizerem presente durante o processo de aquisição.</a:t>
          </a:r>
        </a:p>
        <a:p>
          <a:pPr>
            <a:lnSpc>
              <a:spcPts val="1100"/>
            </a:lnSpc>
          </a:pP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Ressaltamos que somente as manifestações do Titular ou do Substituto serão consideradas válidas para esclarecimentos das dúvidas que impeçam o prosseguimento da aquisição. Caso haja impedimento por tempo indeterminado de quaisquer dos dois, a Chefia Imediata deverá encaminhar formalmente memorando ao Setor Requisitante solicitante a substituição anexando os dados e ciência assinada pelo servidor que assumirá quaisquer dessas funções.</a:t>
          </a:r>
          <a:endParaRPr lang="pt-BR" sz="1100"/>
        </a:p>
      </xdr:txBody>
    </xdr:sp>
    <xdr:clientData/>
  </xdr:twoCellAnchor>
  <xdr:twoCellAnchor>
    <xdr:from>
      <xdr:col>7</xdr:col>
      <xdr:colOff>476147</xdr:colOff>
      <xdr:row>12</xdr:row>
      <xdr:rowOff>190500</xdr:rowOff>
    </xdr:from>
    <xdr:to>
      <xdr:col>23</xdr:col>
      <xdr:colOff>63400</xdr:colOff>
      <xdr:row>17</xdr:row>
      <xdr:rowOff>67235</xdr:rowOff>
    </xdr:to>
    <xdr:sp macro="" textlink="">
      <xdr:nvSpPr>
        <xdr:cNvPr id="7" name="Texto explicativo retangular com cantos arredondados 6"/>
        <xdr:cNvSpPr/>
      </xdr:nvSpPr>
      <xdr:spPr>
        <a:xfrm>
          <a:off x="8365088" y="3361765"/>
          <a:ext cx="8664018" cy="784411"/>
        </a:xfrm>
        <a:prstGeom prst="wedgeRoundRectCallout">
          <a:avLst>
            <a:gd name="adj1" fmla="val -54690"/>
            <a:gd name="adj2" fmla="val 3372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O que é a Equipe de Planejamento da Contratação? </a:t>
          </a:r>
          <a:endParaRPr lang="pt-BR">
            <a:solidFill>
              <a:sysClr val="windowText" lastClr="000000"/>
            </a:solidFill>
          </a:endParaRPr>
        </a:p>
        <a:p>
          <a:pPr>
            <a:lnSpc>
              <a:spcPts val="1100"/>
            </a:lnSpc>
          </a:pP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A Equipe de Planejamento da Contratação é o conjunto de servidores, que reúnem as competências necessárias à completa execução das etapas de Planejamento da Contratação, o que inclui conhecimentos sobre aspectos técnicos e de uso do objeto, licitações e contratos, dentre outro, por isso ela se divide em dois momentos para indicação: a indicação dos Intergrantes, Gestores e Fiscais e a indicação do Apoio Administrativo Setorial.</a:t>
          </a:r>
          <a:endParaRPr lang="pt-BR" sz="1100"/>
        </a:p>
      </xdr:txBody>
    </xdr:sp>
    <xdr:clientData/>
  </xdr:twoCellAnchor>
  <xdr:twoCellAnchor>
    <xdr:from>
      <xdr:col>7</xdr:col>
      <xdr:colOff>523875</xdr:colOff>
      <xdr:row>41</xdr:row>
      <xdr:rowOff>111501</xdr:rowOff>
    </xdr:from>
    <xdr:to>
      <xdr:col>23</xdr:col>
      <xdr:colOff>179294</xdr:colOff>
      <xdr:row>64</xdr:row>
      <xdr:rowOff>246531</xdr:rowOff>
    </xdr:to>
    <xdr:sp macro="" textlink="">
      <xdr:nvSpPr>
        <xdr:cNvPr id="8" name="Texto explicativo retangular com cantos arredondados 7"/>
        <xdr:cNvSpPr/>
      </xdr:nvSpPr>
      <xdr:spPr>
        <a:xfrm>
          <a:off x="8412816" y="6465236"/>
          <a:ext cx="8732184" cy="6421530"/>
        </a:xfrm>
        <a:prstGeom prst="wedgeRoundRectCallout">
          <a:avLst>
            <a:gd name="adj1" fmla="val -54906"/>
            <a:gd name="adj2" fmla="val -33137"/>
            <a:gd name="adj3" fmla="val 16667"/>
          </a:avLst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chemeClr val="bg1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P: Quais são as atribuições do Gestor e do Fiscal? Podem ser a mesma pessoa?</a:t>
          </a:r>
        </a:p>
        <a:p>
          <a:r>
            <a:rPr lang="pt-BR" sz="1100" baseline="0" smtClean="0">
              <a:solidFill>
                <a:schemeClr val="bg1"/>
              </a:solidFill>
              <a:latin typeface="+mn-lt"/>
              <a:ea typeface="+mn-ea"/>
              <a:cs typeface="+mn-cs"/>
            </a:rPr>
            <a:t>R</a:t>
          </a:r>
          <a:r>
            <a:rPr lang="pt-BR" sz="1100" baseline="0">
              <a:solidFill>
                <a:schemeClr val="bg1"/>
              </a:solidFill>
              <a:latin typeface="+mn-lt"/>
              <a:ea typeface="+mn-ea"/>
              <a:cs typeface="+mn-cs"/>
            </a:rPr>
            <a:t>: Prefeencialmente os servidores indicados deverão ser pessoas distintas para cada indicação, no entanto em razão de inexistência de vedação legal as atribuições poderão se dar de forma acumulativa. Por padrão o formulário pré preencherá os Gestores e Fiscais com os dados dos Solicitantes, mas estes poderão ser alterados. Abaixo  transcrevemos os Art. 2 da IN 04/2014.</a:t>
          </a:r>
        </a:p>
        <a:p>
          <a:endParaRPr lang="pt-BR" sz="1100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Art. 2ºPara fins desta IN, considera-se:</a:t>
          </a:r>
        </a:p>
        <a:p>
          <a:endParaRPr lang="pt-BR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I -Área Requisitante da Solução: unidade do órgão ou entidade que demande a contratação de uma Solução de Tecnologia da Informação;</a:t>
          </a:r>
        </a:p>
        <a:p>
          <a:endParaRPr lang="pt-BR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II -Área de Tecnologia da Informação: unidade setorial ou seccional do SISP, bem como área correlata, responsável por gerir a Tecnologia da Informação do órgão ou entidade;</a:t>
          </a:r>
        </a:p>
        <a:p>
          <a:endParaRPr lang="pt-BR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III -Área Administrativa: unidade(s) do órgão ou entidade responsável(is) pela condução dos procedimentos administrativos referentes à composição do instrumento convocatório e à realização da licitação;</a:t>
          </a:r>
        </a:p>
        <a:p>
          <a:endParaRPr lang="pt-BR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III - Área Administrativa: unidades setoriais e seccionais do Sistema de Serviços Gerais – SISG – com competência para planejar, coordenar, supervisionar e executar as atividades relacionadas aos processos de contratação; </a:t>
          </a:r>
          <a:r>
            <a:rPr lang="pt-BR" sz="1100" b="1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(Redação dada pela Instrução Normativa N° 2, de 12 de janeiro de 2015) </a:t>
          </a:r>
          <a:endParaRPr lang="pt-BR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pt-BR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IV -Equipe de Planejamento da Contratação: equipe responsável pelo planejamento da contratação, composta por:</a:t>
          </a: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a) Integrante Técnico: servidor representante da Área de Tecnologia da Informação, indicado pela autoridade competente dessa área;</a:t>
          </a: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b) Integrante Administrativo: servidor representante da Área Administrativa, indicado pela autoridade competente dessa área;</a:t>
          </a: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c) Integrante Requisitante: servidor representante da Área Requisitante da Solução, indicado pela autoridade competentedessa área.</a:t>
          </a: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V -Gestor do Contrato: servidor com atribuições gerenciais, designado para coordenar e comandar o processo de gestão e fiscalização da execução contratual, indicado por autoridade competente;</a:t>
          </a:r>
        </a:p>
        <a:p>
          <a:endParaRPr lang="pt-BR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VI -Fiscal Técnico do Contrato: servidor representante da Área de Tecnologia da Informação, indicado pela autoridade competente dessa área para fiscalizar tecnicamente o contrato;</a:t>
          </a:r>
        </a:p>
        <a:p>
          <a:endParaRPr lang="pt-BR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VII -Fiscal Administrativo do Contrato: servidor representante da Área Administrativa, indicado pela autoridade competente dessa área para fiscalizar o contrato quanto aos aspectos administrativos;</a:t>
          </a:r>
        </a:p>
        <a:p>
          <a:endParaRPr lang="pt-BR" sz="1100" b="0" i="0" u="none" strike="noStrike" baseline="0" smtClean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 smtClean="0">
              <a:solidFill>
                <a:schemeClr val="lt1"/>
              </a:solidFill>
              <a:latin typeface="+mn-lt"/>
              <a:ea typeface="+mn-ea"/>
              <a:cs typeface="+mn-cs"/>
            </a:rPr>
            <a:t>VIII -Fiscal Requisitante do Contrato: servidor representante da Área Requisitante da 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577664</xdr:colOff>
      <xdr:row>67</xdr:row>
      <xdr:rowOff>11206</xdr:rowOff>
    </xdr:from>
    <xdr:to>
      <xdr:col>18</xdr:col>
      <xdr:colOff>225239</xdr:colOff>
      <xdr:row>71</xdr:row>
      <xdr:rowOff>2802</xdr:rowOff>
    </xdr:to>
    <xdr:sp macro="" textlink="">
      <xdr:nvSpPr>
        <xdr:cNvPr id="9" name="Texto explicativo retangular com cantos arredondados 8"/>
        <xdr:cNvSpPr/>
      </xdr:nvSpPr>
      <xdr:spPr>
        <a:xfrm>
          <a:off x="8466605" y="16338177"/>
          <a:ext cx="5698752" cy="619125"/>
        </a:xfrm>
        <a:prstGeom prst="wedgeRoundRectCallout">
          <a:avLst>
            <a:gd name="adj1" fmla="val -54906"/>
            <a:gd name="adj2" fmla="val -3313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Não pertenço a equipe técnica do DEPAD, mas posso fazer alguma anotação neste campo?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Não, este campo será preenchido pelo DEPAD após a formalização da abertura do processo.</a:t>
          </a:r>
          <a:endParaRPr lang="pt-BR" sz="1100"/>
        </a:p>
      </xdr:txBody>
    </xdr:sp>
    <xdr:clientData/>
  </xdr:twoCellAnchor>
  <xdr:twoCellAnchor>
    <xdr:from>
      <xdr:col>7</xdr:col>
      <xdr:colOff>466725</xdr:colOff>
      <xdr:row>6</xdr:row>
      <xdr:rowOff>235334</xdr:rowOff>
    </xdr:from>
    <xdr:to>
      <xdr:col>34</xdr:col>
      <xdr:colOff>314324</xdr:colOff>
      <xdr:row>12</xdr:row>
      <xdr:rowOff>134482</xdr:rowOff>
    </xdr:to>
    <xdr:sp macro="" textlink="">
      <xdr:nvSpPr>
        <xdr:cNvPr id="10" name="Texto explicativo retangular com cantos arredondados 9"/>
        <xdr:cNvSpPr/>
      </xdr:nvSpPr>
      <xdr:spPr>
        <a:xfrm>
          <a:off x="8355666" y="1568834"/>
          <a:ext cx="15580658" cy="1680883"/>
        </a:xfrm>
        <a:prstGeom prst="wedgeRoundRectCallout">
          <a:avLst>
            <a:gd name="adj1" fmla="val -52330"/>
            <a:gd name="adj2" fmla="val 3359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chemeClr val="tx1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P: Qual a diferença entre os prazos de execução e de vigência do contrato?</a:t>
          </a:r>
        </a:p>
        <a:p>
          <a:r>
            <a:rPr lang="pt-BR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R: </a:t>
          </a:r>
          <a:r>
            <a:rPr lang="x-non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prazo de execução não se confunde com o prazo de vigência do contrato. Esse corresponde ao prazo previsto para as partes cumprirem as prestações que lhes incumbem, enquanto aquele é o tempo determinado para que o contratado execute o seu objeto. 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x-non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Deverá haver previsão contratual dos dois prazos: tanto o de vigência quanto o de execução, pois não se admite contrato com prazo indeterminado e o interesse público exige que haja previsão de fim tanto para a execução do objeto quanto para que a Administração cumpra a sua prestação na avença</a:t>
          </a:r>
          <a:r>
            <a:rPr lang="pt-BR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 sz="110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Sendo o </a:t>
          </a:r>
          <a:r>
            <a:rPr lang="x-none" sz="110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prazo de execução o tempo que a contratada tem para executar o objeto, deve, </a:t>
          </a:r>
          <a:r>
            <a:rPr lang="pt-BR" sz="110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necessariamente</a:t>
          </a:r>
          <a:r>
            <a:rPr lang="x-none" sz="110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estar abrangido no prazo de vigência. Assim, não poder</a:t>
          </a:r>
          <a:r>
            <a:rPr lang="pt-BR" sz="110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á </a:t>
          </a:r>
          <a:r>
            <a:rPr lang="x-none" sz="110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ser previsto para a execução termo inicial anterior ao </a:t>
          </a:r>
          <a:r>
            <a:rPr lang="pt-BR" sz="110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termo de </a:t>
          </a:r>
          <a:r>
            <a:rPr lang="x-none" sz="110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início da vigência contratual, nem tampouco prazo superior ao prazo de vigência estabelecido no edital e no contrato (registrando-se ser recomend</a:t>
          </a:r>
          <a:r>
            <a:rPr lang="pt-BR" sz="110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ável que o prazo de vigência englobe, além do prazo de execução, o tempo necessário para o cumprimento das demais obrigações contratuais, notadamente o recebimento do objeto e o pagamento pela Administração</a:t>
          </a:r>
          <a:r>
            <a:rPr lang="pt-BR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x-non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Diante da proximidade do termo final dos prazos de execução ou de vigência, caso a Administração pretenda estendê-los, é necessário formalizar a adequação desses prazos, que, se cabível, deverá ser justificada por escrito e previamente autorizada, por meio de termo aditivo aprovado pela assessoria jurídica e pela autoridade competente para celebrar o contrato, sem prejuízo da aplicação das penalidades decorrentes de eventual atraso – Fundamento: Parecer n. 133/2011/DECOR/CGU/AGU.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495300</xdr:colOff>
      <xdr:row>25</xdr:row>
      <xdr:rowOff>38100</xdr:rowOff>
    </xdr:to>
    <xdr:sp macro="" textlink="">
      <xdr:nvSpPr>
        <xdr:cNvPr id="3" name="Bisel 2"/>
        <xdr:cNvSpPr/>
      </xdr:nvSpPr>
      <xdr:spPr>
        <a:xfrm>
          <a:off x="0" y="0"/>
          <a:ext cx="9029700" cy="4800600"/>
        </a:xfrm>
        <a:prstGeom prst="bevel">
          <a:avLst/>
        </a:prstGeom>
        <a:solidFill>
          <a:schemeClr val="accent2">
            <a:lumMod val="75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3200"/>
            <a:t>Documentos</a:t>
          </a:r>
          <a:r>
            <a:rPr lang="pt-BR" sz="3200" baseline="0"/>
            <a:t> anexos deve ser colocados em ordem cronológica e de acordo como ordem das abas. Ex.: Anexos referentes a justificativa da necessidade ou estimativa de quantitativos deverão ser anexados junto com o impresso da aba "2.5 Estudo Preliminar"</a:t>
          </a:r>
          <a:endParaRPr lang="pt-BR" sz="3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47625</xdr:rowOff>
    </xdr:from>
    <xdr:to>
      <xdr:col>5</xdr:col>
      <xdr:colOff>952500</xdr:colOff>
      <xdr:row>7</xdr:row>
      <xdr:rowOff>9525</xdr:rowOff>
    </xdr:to>
    <xdr:pic>
      <xdr:nvPicPr>
        <xdr:cNvPr id="217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2971800" y="104775"/>
          <a:ext cx="3009900" cy="1485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13</xdr:col>
      <xdr:colOff>314154</xdr:colOff>
      <xdr:row>4</xdr:row>
      <xdr:rowOff>145677</xdr:rowOff>
    </xdr:from>
    <xdr:to>
      <xdr:col>28</xdr:col>
      <xdr:colOff>361048</xdr:colOff>
      <xdr:row>9</xdr:row>
      <xdr:rowOff>9524</xdr:rowOff>
    </xdr:to>
    <xdr:sp macro="" textlink="">
      <xdr:nvSpPr>
        <xdr:cNvPr id="6" name="Texto explicativo retangular com cantos arredondados 5"/>
        <xdr:cNvSpPr/>
      </xdr:nvSpPr>
      <xdr:spPr>
        <a:xfrm>
          <a:off x="19050389" y="784412"/>
          <a:ext cx="9123659" cy="1096494"/>
        </a:xfrm>
        <a:prstGeom prst="wedgeRoundRectCallout">
          <a:avLst>
            <a:gd name="adj1" fmla="val -52603"/>
            <a:gd name="adj2" fmla="val 819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Por que é obrigatória a Análise de Risco para aquisição dos itens? 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Os organismos de controle exigem a adoção de boas práticas do uso de recursos públicos para garantir que a aquisição trará mais benefícios do que transtornos para a comunidade. Em razão disso, é dever de todo servidor público observar e avaliar se quaisquer aquisições estarão atendendo o interesse público ao invés de acarretar novas despesas não planejadas. Tal procedimento é mandatório no Princípio da Economicidade previsto na Constituição Federal de 1988. </a:t>
          </a:r>
        </a:p>
      </xdr:txBody>
    </xdr:sp>
    <xdr:clientData/>
  </xdr:twoCellAnchor>
  <xdr:twoCellAnchor>
    <xdr:from>
      <xdr:col>13</xdr:col>
      <xdr:colOff>301454</xdr:colOff>
      <xdr:row>13</xdr:row>
      <xdr:rowOff>200024</xdr:rowOff>
    </xdr:from>
    <xdr:to>
      <xdr:col>28</xdr:col>
      <xdr:colOff>380105</xdr:colOff>
      <xdr:row>16</xdr:row>
      <xdr:rowOff>304799</xdr:rowOff>
    </xdr:to>
    <xdr:sp macro="" textlink="">
      <xdr:nvSpPr>
        <xdr:cNvPr id="5" name="Texto explicativo retangular com cantos arredondados 4"/>
        <xdr:cNvSpPr/>
      </xdr:nvSpPr>
      <xdr:spPr>
        <a:xfrm>
          <a:off x="18894254" y="3838574"/>
          <a:ext cx="9222651" cy="1057275"/>
        </a:xfrm>
        <a:prstGeom prst="wedgeRoundRectCallout">
          <a:avLst>
            <a:gd name="adj1" fmla="val -52603"/>
            <a:gd name="adj2" fmla="val 819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Há algum impedimento para que os Responsáveis pelas Ações Preventivas e de Contigênicass sejam a mesma pessoa ou até mesmo sejam os próprios solicitantes: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Não, os Requisitantes Titulares ou Substitutos poderão ser os Responsáveis pelas Ações indicadas aqui, no entranto, lembramos que os mesmos responderão e deverão zelar pelo cumprimento dessas ações.</a:t>
          </a:r>
          <a:endParaRPr lang="pt-BR" sz="1100"/>
        </a:p>
      </xdr:txBody>
    </xdr:sp>
    <xdr:clientData/>
  </xdr:twoCellAnchor>
  <xdr:twoCellAnchor>
    <xdr:from>
      <xdr:col>13</xdr:col>
      <xdr:colOff>295104</xdr:colOff>
      <xdr:row>17</xdr:row>
      <xdr:rowOff>11206</xdr:rowOff>
    </xdr:from>
    <xdr:to>
      <xdr:col>28</xdr:col>
      <xdr:colOff>351522</xdr:colOff>
      <xdr:row>20</xdr:row>
      <xdr:rowOff>198810</xdr:rowOff>
    </xdr:to>
    <xdr:sp macro="" textlink="">
      <xdr:nvSpPr>
        <xdr:cNvPr id="7" name="Texto explicativo retangular com cantos arredondados 6"/>
        <xdr:cNvSpPr/>
      </xdr:nvSpPr>
      <xdr:spPr>
        <a:xfrm>
          <a:off x="18896869" y="5199530"/>
          <a:ext cx="9133182" cy="1140104"/>
        </a:xfrm>
        <a:prstGeom prst="wedgeRoundRectCallout">
          <a:avLst>
            <a:gd name="adj1" fmla="val -52189"/>
            <a:gd name="adj2" fmla="val 3161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>
            <a:lnSpc>
              <a:spcPts val="1200"/>
            </a:lnSpc>
          </a:pPr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pPr>
            <a:lnSpc>
              <a:spcPts val="1200"/>
            </a:lnSpc>
          </a:pP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Se os Solicitantes forem também os próprios responsáveis pelas ações preventivas ou de contigência, deverão ser indicados e assinarem na coluna de Assinatura do Responsável? Quantos Responsáveis podem ser indicados por ação?</a:t>
          </a:r>
        </a:p>
        <a:p>
          <a:pPr>
            <a:lnSpc>
              <a:spcPts val="1100"/>
            </a:lnSpc>
          </a:pP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Sim, deverá ser indentificado o responsável pela ação, no entanto, uma vez que devidamente identificados, bastará a assinutura nos campos abaixo de identificação e assinatura dos Requisitantes. E somente um responsável deve ser indicado por ação, caso haja qualquer impedimento do responsável o Solicitante deverá indicar imediatamente a substituição com a devida ciência do novo responsável., ou seja atualiazar a análise de risco, colher a assinatura e enviar para ser anexado aos autos do processo de aquisição.</a:t>
          </a:r>
          <a:endParaRPr lang="pt-BR" sz="1100"/>
        </a:p>
      </xdr:txBody>
    </xdr:sp>
    <xdr:clientData/>
  </xdr:twoCellAnchor>
  <xdr:twoCellAnchor>
    <xdr:from>
      <xdr:col>13</xdr:col>
      <xdr:colOff>295104</xdr:colOff>
      <xdr:row>23</xdr:row>
      <xdr:rowOff>285749</xdr:rowOff>
    </xdr:from>
    <xdr:to>
      <xdr:col>28</xdr:col>
      <xdr:colOff>351522</xdr:colOff>
      <xdr:row>26</xdr:row>
      <xdr:rowOff>69870</xdr:rowOff>
    </xdr:to>
    <xdr:sp macro="" textlink="">
      <xdr:nvSpPr>
        <xdr:cNvPr id="8" name="Texto explicativo retangular com cantos arredondados 7"/>
        <xdr:cNvSpPr/>
      </xdr:nvSpPr>
      <xdr:spPr>
        <a:xfrm>
          <a:off x="18887904" y="7619999"/>
          <a:ext cx="9200418" cy="736621"/>
        </a:xfrm>
        <a:prstGeom prst="wedgeRoundRectCallout">
          <a:avLst>
            <a:gd name="adj1" fmla="val -52706"/>
            <a:gd name="adj2" fmla="val -3415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Manter os textos exemplificativos pré digitados pode impedir o prosseguimento da aquisição?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Sim, pois não ficará claro se o Solicitante tinha ou não a intenção de incluir estes itens, </a:t>
          </a:r>
          <a:r>
            <a:rPr lang="pt-BR" sz="1100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ocorrendo este caso o processo será resitituido para correção</a:t>
          </a: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</a:t>
          </a:r>
          <a:endParaRPr lang="pt-BR" sz="1100"/>
        </a:p>
      </xdr:txBody>
    </xdr:sp>
    <xdr:clientData/>
  </xdr:twoCellAnchor>
  <xdr:twoCellAnchor>
    <xdr:from>
      <xdr:col>13</xdr:col>
      <xdr:colOff>333204</xdr:colOff>
      <xdr:row>20</xdr:row>
      <xdr:rowOff>266699</xdr:rowOff>
    </xdr:from>
    <xdr:to>
      <xdr:col>28</xdr:col>
      <xdr:colOff>389622</xdr:colOff>
      <xdr:row>23</xdr:row>
      <xdr:rowOff>142874</xdr:rowOff>
    </xdr:to>
    <xdr:sp macro="" textlink="">
      <xdr:nvSpPr>
        <xdr:cNvPr id="9" name="Texto explicativo retangular com cantos arredondados 8"/>
        <xdr:cNvSpPr/>
      </xdr:nvSpPr>
      <xdr:spPr>
        <a:xfrm>
          <a:off x="18926004" y="6419849"/>
          <a:ext cx="9200418" cy="1057275"/>
        </a:xfrm>
        <a:prstGeom prst="wedgeRoundRectCallout">
          <a:avLst>
            <a:gd name="adj1" fmla="val -52706"/>
            <a:gd name="adj2" fmla="val -3415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Posso manter o texto dos exemplos indicados aqui, somente mudando no que couber os números dos itens e anexando documentos relevantes?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NÃO</a:t>
          </a: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, os textos pré indicados nos quadros são exemplos de verificação planejamento da aquisição e, não eximi o  Requisitante da responsabilidade de manifestar com suas próprias palavras a análise dos riscos da aquisição.</a:t>
          </a:r>
          <a:endParaRPr lang="pt-BR" sz="1100"/>
        </a:p>
      </xdr:txBody>
    </xdr:sp>
    <xdr:clientData/>
  </xdr:twoCellAnchor>
  <xdr:twoCellAnchor>
    <xdr:from>
      <xdr:col>13</xdr:col>
      <xdr:colOff>301454</xdr:colOff>
      <xdr:row>9</xdr:row>
      <xdr:rowOff>257174</xdr:rowOff>
    </xdr:from>
    <xdr:to>
      <xdr:col>28</xdr:col>
      <xdr:colOff>380105</xdr:colOff>
      <xdr:row>13</xdr:row>
      <xdr:rowOff>19050</xdr:rowOff>
    </xdr:to>
    <xdr:sp macro="" textlink="">
      <xdr:nvSpPr>
        <xdr:cNvPr id="10" name="Texto explicativo retangular com cantos arredondados 9"/>
        <xdr:cNvSpPr/>
      </xdr:nvSpPr>
      <xdr:spPr>
        <a:xfrm>
          <a:off x="18894254" y="2457449"/>
          <a:ext cx="9222651" cy="1200151"/>
        </a:xfrm>
        <a:prstGeom prst="wedgeRoundRectCallout">
          <a:avLst>
            <a:gd name="adj1" fmla="val -52603"/>
            <a:gd name="adj2" fmla="val 819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</a:t>
          </a:r>
          <a:r>
            <a:rPr lang="pt-B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 valor obrigatório de R$ 8.000,00 a ser analisado será  por item ou por processo? Devo fazer análise de todos os itens?</a:t>
          </a:r>
          <a:endParaRPr lang="pt-BR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</a:t>
          </a:r>
          <a:r>
            <a:rPr lang="pt-B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 valor obrigatório é por processo, ou seja mesmo que  o valor individual dos itens sejam inferiores à R$ 8.000,00 se o seu somatório no processo ultrapassar os R$ 8.000,00 deverá ser feita a análise de risco para aquisição. No entanto, recomandamos que a análise seja realizada sobre os itens de maior relevância para atingimento dos objetivos ou metas a que se destina a aquisição. EX.: Aquisição de material de expediente, verfica-se que os itens de maior relevância são os pinceis de quadro branco (azul e vermelho) e resmas A4. Se as ações de prevenção e contigência se aplicam de maneira identica a esses três itens, realiza-se a análise com se fosse um único ID ou Risco.</a:t>
          </a:r>
          <a:endParaRPr lang="pt-BR" sz="1100"/>
        </a:p>
      </xdr:txBody>
    </xdr:sp>
    <xdr:clientData/>
  </xdr:twoCellAnchor>
  <xdr:twoCellAnchor>
    <xdr:from>
      <xdr:col>13</xdr:col>
      <xdr:colOff>226065</xdr:colOff>
      <xdr:row>26</xdr:row>
      <xdr:rowOff>571500</xdr:rowOff>
    </xdr:from>
    <xdr:to>
      <xdr:col>28</xdr:col>
      <xdr:colOff>282484</xdr:colOff>
      <xdr:row>30</xdr:row>
      <xdr:rowOff>8283</xdr:rowOff>
    </xdr:to>
    <xdr:sp macro="" textlink="">
      <xdr:nvSpPr>
        <xdr:cNvPr id="13" name="Texto explicativo retangular com cantos arredondados 12"/>
        <xdr:cNvSpPr/>
      </xdr:nvSpPr>
      <xdr:spPr>
        <a:xfrm>
          <a:off x="18812239" y="8920370"/>
          <a:ext cx="9250115" cy="1010478"/>
        </a:xfrm>
        <a:prstGeom prst="wedgeRoundRectCallout">
          <a:avLst>
            <a:gd name="adj1" fmla="val -50109"/>
            <a:gd name="adj2" fmla="val -2349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Posso criar cópias desta aba para indicar mais de cinco riscos relevantes identifcados?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Algumas versões do MSOffice podem apresentar incompatibilidade não permitindo a criação de cópias das abas, mas se não houver esse impedimento com a sua versão lembre-se de corrigir a numeração na coluna ID e que os solicitantes, responsáveis e coordenadores ou chefias imediatas deverão assinar em todas as folhas.</a:t>
          </a:r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66675</xdr:rowOff>
    </xdr:from>
    <xdr:to>
      <xdr:col>4</xdr:col>
      <xdr:colOff>190500</xdr:colOff>
      <xdr:row>7</xdr:row>
      <xdr:rowOff>76200</xdr:rowOff>
    </xdr:to>
    <xdr:pic>
      <xdr:nvPicPr>
        <xdr:cNvPr id="97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762000" y="257175"/>
          <a:ext cx="1866900" cy="1524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20</xdr:col>
      <xdr:colOff>447675</xdr:colOff>
      <xdr:row>5</xdr:row>
      <xdr:rowOff>381000</xdr:rowOff>
    </xdr:from>
    <xdr:to>
      <xdr:col>32</xdr:col>
      <xdr:colOff>381000</xdr:colOff>
      <xdr:row>9</xdr:row>
      <xdr:rowOff>85872</xdr:rowOff>
    </xdr:to>
    <xdr:sp macro="" textlink="">
      <xdr:nvSpPr>
        <xdr:cNvPr id="4" name="Texto explicativo retangular com cantos arredondados 3"/>
        <xdr:cNvSpPr/>
      </xdr:nvSpPr>
      <xdr:spPr>
        <a:xfrm>
          <a:off x="12496800" y="1343025"/>
          <a:ext cx="7019925" cy="1333647"/>
        </a:xfrm>
        <a:prstGeom prst="wedgeRoundRectCallout">
          <a:avLst>
            <a:gd name="adj1" fmla="val -54906"/>
            <a:gd name="adj2" fmla="val 3341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Posso editar trocando os Centro de Custos indicados como padrão na Matriz de Entrega?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Se, e somente se, o processo visa atender apenas um único Centro de Custo, o cabeçário de entrega poderá ser adaptado para identificar coordenações ou setores distintos dentro do DEPES, DEMET ou das Unidades. Ex.: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Onde se lê: Campus Maracanã substitui-se por Campus de Nova Iguaçu e abaixo se coloca as siglas das coordenações ou setores administrativos que serão atendidos, ou onde se lê: Campus Maracanã substitui-se por DEPES e abaixo se coloca as siglas das equipes competitivas do projetos supervisionados pelo mesmo.</a:t>
          </a:r>
          <a:endParaRPr lang="pt-BR" sz="1100"/>
        </a:p>
      </xdr:txBody>
    </xdr:sp>
    <xdr:clientData/>
  </xdr:twoCellAnchor>
  <xdr:twoCellAnchor>
    <xdr:from>
      <xdr:col>20</xdr:col>
      <xdr:colOff>457200</xdr:colOff>
      <xdr:row>9</xdr:row>
      <xdr:rowOff>247651</xdr:rowOff>
    </xdr:from>
    <xdr:to>
      <xdr:col>32</xdr:col>
      <xdr:colOff>390525</xdr:colOff>
      <xdr:row>15</xdr:row>
      <xdr:rowOff>28575</xdr:rowOff>
    </xdr:to>
    <xdr:sp macro="" textlink="">
      <xdr:nvSpPr>
        <xdr:cNvPr id="5" name="Texto explicativo retangular com cantos arredondados 4"/>
        <xdr:cNvSpPr/>
      </xdr:nvSpPr>
      <xdr:spPr>
        <a:xfrm>
          <a:off x="12506325" y="2838451"/>
          <a:ext cx="7019925" cy="1828799"/>
        </a:xfrm>
        <a:prstGeom prst="wedgeRoundRectCallout">
          <a:avLst>
            <a:gd name="adj1" fmla="val -55449"/>
            <a:gd name="adj2" fmla="val -4728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fontAlgn="base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Perguntas &amp;</a:t>
          </a:r>
          <a:r>
            <a:rPr lang="pt-B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Respostas frequentes: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P: Uma vez que existem dois campos macros: Campus Maracanã e Demais Campi, poderemos usar esse modelo para pedir itens de até dois Centros de Custos Diferentes idenfificando os setores atendidos em cada Campus?</a:t>
          </a:r>
        </a:p>
        <a:p>
          <a:r>
            <a:rPr lang="pt-B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R: A planilha não foi projetada para esse fim, e lembramos que cabe a cada Centro de Custo manter o controle e gerenciamento dos itens por ele demandado. No entanto, se o Estudo Preliminar, Gerenciamento de Risco, Matriz de Entrega e a de Preços e, devidas Autorizações estiverem devidamente formalizadas pelos solicitantes e representantes de ambos os Centros de Custo e desde que não haja informação duvidosa ou subjetiva para devida separação no momento da entrega dos itens, não haverá impedimento para a utilização dessa maneira. Mas ressaltamos que os valores pertinentes a cada Centro de Custo deverão estar explicitamente informados em documento anexo e autorizado pelos respectivos Gestores.</a:t>
          </a:r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495300</xdr:colOff>
      <xdr:row>25</xdr:row>
      <xdr:rowOff>38100</xdr:rowOff>
    </xdr:to>
    <xdr:sp macro="" textlink="">
      <xdr:nvSpPr>
        <xdr:cNvPr id="3" name="Bisel 2"/>
        <xdr:cNvSpPr/>
      </xdr:nvSpPr>
      <xdr:spPr>
        <a:xfrm>
          <a:off x="0" y="0"/>
          <a:ext cx="9029700" cy="4800600"/>
        </a:xfrm>
        <a:prstGeom prst="bevel">
          <a:avLst>
            <a:gd name="adj" fmla="val 5159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3600">
              <a:solidFill>
                <a:schemeClr val="bg1"/>
              </a:solidFill>
            </a:rPr>
            <a:t>A</a:t>
          </a:r>
          <a:r>
            <a:rPr lang="pt-BR" sz="3600" baseline="0">
              <a:solidFill>
                <a:schemeClr val="bg1"/>
              </a:solidFill>
            </a:rPr>
            <a:t>s pequisas de mercado do Compras Governamentais e dos Fornecedores deverão ser anexadas entre as folhas impressas das abas de Matriz de Entrega e Matriz de Preços.</a:t>
          </a:r>
          <a:endParaRPr lang="pt-BR" sz="36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1</xdr:row>
      <xdr:rowOff>95250</xdr:rowOff>
    </xdr:from>
    <xdr:to>
      <xdr:col>13</xdr:col>
      <xdr:colOff>866775</xdr:colOff>
      <xdr:row>7</xdr:row>
      <xdr:rowOff>28575</xdr:rowOff>
    </xdr:to>
    <xdr:pic>
      <xdr:nvPicPr>
        <xdr:cNvPr id="170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11191875" y="285750"/>
          <a:ext cx="2619375" cy="2114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48</xdr:col>
      <xdr:colOff>17318</xdr:colOff>
      <xdr:row>8</xdr:row>
      <xdr:rowOff>188329</xdr:rowOff>
    </xdr:from>
    <xdr:to>
      <xdr:col>61</xdr:col>
      <xdr:colOff>190500</xdr:colOff>
      <xdr:row>46</xdr:row>
      <xdr:rowOff>238124</xdr:rowOff>
    </xdr:to>
    <xdr:sp macro="" textlink="">
      <xdr:nvSpPr>
        <xdr:cNvPr id="4" name="Texto explicativo retangular 3"/>
        <xdr:cNvSpPr/>
      </xdr:nvSpPr>
      <xdr:spPr>
        <a:xfrm>
          <a:off x="46080218" y="3426829"/>
          <a:ext cx="8326582" cy="10889245"/>
        </a:xfrm>
        <a:prstGeom prst="wedgeRectCallout">
          <a:avLst>
            <a:gd name="adj1" fmla="val -56964"/>
            <a:gd name="adj2" fmla="val -44141"/>
          </a:avLst>
        </a:prstGeom>
        <a:solidFill>
          <a:srgbClr val="FF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 rtl="0">
            <a:defRPr sz="1000"/>
          </a:pPr>
          <a:endParaRPr lang="pt-BR" sz="1100" b="0" i="0" u="none" strike="noStrike" baseline="0">
            <a:solidFill>
              <a:srgbClr val="FFFFFF"/>
            </a:solidFill>
            <a:latin typeface="Calibri"/>
          </a:endParaRPr>
        </a:p>
        <a:p>
          <a:pPr algn="ctr" rtl="0">
            <a:lnSpc>
              <a:spcPts val="1900"/>
            </a:lnSpc>
            <a:defRPr sz="1000"/>
          </a:pPr>
          <a:r>
            <a:rPr lang="pt-BR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</a:rPr>
            <a:t>Lembramos que, não apenas a média das cotações, deverá ser considerada para definir</a:t>
          </a:r>
        </a:p>
        <a:p>
          <a:pPr algn="ctr" rtl="0">
            <a:lnSpc>
              <a:spcPts val="1900"/>
            </a:lnSpc>
            <a:defRPr sz="1000"/>
          </a:pPr>
          <a:r>
            <a:rPr lang="pt-BR" sz="1600" b="1" i="0" u="none" strike="noStrike" baseline="0">
              <a:solidFill>
                <a:schemeClr val="tx2">
                  <a:lumMod val="50000"/>
                </a:schemeClr>
              </a:solidFill>
              <a:latin typeface="Calibri"/>
            </a:rPr>
            <a:t>o valor estimado de referência para a aquisição.</a:t>
          </a:r>
        </a:p>
        <a:p>
          <a:pPr algn="l" rtl="0">
            <a:lnSpc>
              <a:spcPts val="1400"/>
            </a:lnSpc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lnSpc>
              <a:spcPts val="1400"/>
            </a:lnSpc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Segue abaixo a portaria do MPDG, que deverá ser atendida para definição dos valores estimativos para aquisção dos itens:</a:t>
          </a:r>
        </a:p>
        <a:p>
          <a:pPr algn="l" rtl="0">
            <a:lnSpc>
              <a:spcPts val="1400"/>
            </a:lnSpc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 </a:t>
          </a:r>
          <a:r>
            <a:rPr lang="pt-BR" sz="1200" b="1" i="0" u="none" strike="noStrike" baseline="0">
              <a:solidFill>
                <a:srgbClr val="FFFFFF"/>
              </a:solidFill>
              <a:latin typeface="Calibri"/>
            </a:rPr>
            <a:t>MINISTÉRIO DO PLANEJAMENTO, DESENVOLVIMENTO E GESTÃO  SECRETARIA DE GESTÃO 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lnSpc>
              <a:spcPts val="1400"/>
            </a:lnSpc>
            <a:defRPr sz="1000"/>
          </a:pPr>
          <a:r>
            <a:rPr lang="pt-BR" sz="1200" b="1" i="0" u="none" strike="noStrike" baseline="0">
              <a:solidFill>
                <a:srgbClr val="FFFFFF"/>
              </a:solidFill>
              <a:latin typeface="Calibri"/>
            </a:rPr>
            <a:t>INSTRUÇÃO NORMATIVA Nº 3, DE 20 DE ABRIL DE 2017 Altera a Instrução Normativa nº 5, de 27 de junho de 2014, que dispõe sobre os procedimentos administrativos básicos para a realização de pesquisa de preços para aquisição de bens e contratação de serviços em geral. 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 O SECRETÁRIO DE GESTÃO DO MINISTÉRIO DO PLANEJAMENTO, DESENVOLVIMENTO E GESTÃO, no uso das atribuições que lhe confere o art. 15, inciso X, do Anexo I do Decreto nº 8.818, de 21 de junho de 2016, resolve: </a:t>
          </a: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Art. 1º A Instrução Normativa nº 5, de 27 de junho de 2014, passa a vigorar com as seguintes alterações: </a:t>
          </a: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Art. 2º A pesquisa de preços será realizada mediante a utilização dos seguintes parâmetros: </a:t>
          </a: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I - Painel de Preços, disponível no endereço eletrônico http://paineldeprecos.planejamento.gov.br; </a:t>
          </a: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II - contratações similares de outros entes públicos, em execução ou concluídos nos 180 (cento e oitenta) dias anteriores à data da pesquisa de preços; </a:t>
          </a:r>
        </a:p>
        <a:p>
          <a:pPr algn="l" rtl="0">
            <a:lnSpc>
              <a:spcPts val="1400"/>
            </a:lnSpc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III - pesquisa publicada em mídia especializada, sítios eletrônicos especializados ou de domínio amplo, desde que contenha a data e hora de acesso; ou </a:t>
          </a: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IV - pesquisa com os fornecedores, desde que as datas das pesquisas não se diferenciem em mais de 180 (cento e oitenta) dias. </a:t>
          </a: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lnSpc>
              <a:spcPts val="1400"/>
            </a:lnSpc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§1º Os parâmetros previstos nos incisos deste artigo poderão ser utilizados de forma combinada ou não, devendo ser priorizados os previstos nos incisos I e II e demonstrada no processo administrativo a metodologia utilizada para obtenção do preço de referência </a:t>
          </a: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§2º Serão utilizadas, como metodologia para obtenção do preço de referência para a contratação, a média, a mediana ou o menor dos valores obtidos na pesquisa de preços, desde que o cálculo incida sobre um conjunto de três ou mais preços, oriundos de um ou mais dos parâmetros adotados neste artigo, desconsiderados os valores inexequíveis e os excessivamente elevados. </a:t>
          </a: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§3º Poderão ser utilizados outros critérios ou metodologias, desde que devidamente justificados pela autoridade competente. </a:t>
          </a: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lnSpc>
              <a:spcPts val="1400"/>
            </a:lnSpc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§4º Os preços coletados devem ser analisados de forma crítica, em especial, quando houver grande variação entre os valores apresentados. </a:t>
          </a:r>
        </a:p>
        <a:p>
          <a:pPr algn="l" rtl="0">
            <a:lnSpc>
              <a:spcPts val="1400"/>
            </a:lnSpc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§5º Para desconsideração dos preços inexequíveis ou excessivamente elevados, deverão ser adotados critérios fundamentados e descritos no processo administrativo. </a:t>
          </a:r>
        </a:p>
        <a:p>
          <a:pPr algn="l" rtl="0">
            <a:lnSpc>
              <a:spcPts val="1400"/>
            </a:lnSpc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§6º Excepcionalmente, mediante justificativa da autoridade competente, será admitida a pesquisa com menos de três preços ou fornecedores." (NR) </a:t>
          </a: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Art. 3º Esta Instrução Normativa entra em vigor na data de sua publicação. </a:t>
          </a:r>
        </a:p>
        <a:p>
          <a:pPr algn="l" rtl="0">
            <a:lnSpc>
              <a:spcPts val="1400"/>
            </a:lnSpc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  <a:p>
          <a:pPr algn="l" rtl="0">
            <a:defRPr sz="1000"/>
          </a:pPr>
          <a:r>
            <a:rPr lang="pt-BR" sz="1200" b="0" i="0" u="none" strike="noStrike" baseline="0">
              <a:solidFill>
                <a:srgbClr val="FFFFFF"/>
              </a:solidFill>
              <a:latin typeface="Calibri"/>
            </a:rPr>
            <a:t>GLEISSON CARDOSO RUBIN 	</a:t>
          </a:r>
        </a:p>
        <a:p>
          <a:pPr algn="l" rtl="0">
            <a:defRPr sz="1000"/>
          </a:pPr>
          <a:endParaRPr lang="pt-BR" sz="1200" b="0" i="0" u="none" strike="noStrike" baseline="0">
            <a:solidFill>
              <a:srgbClr val="FFFFFF"/>
            </a:solidFill>
            <a:latin typeface="Calibri"/>
          </a:endParaRPr>
        </a:p>
      </xdr:txBody>
    </xdr:sp>
    <xdr:clientData/>
  </xdr:twoCellAnchor>
  <xdr:twoCellAnchor>
    <xdr:from>
      <xdr:col>48</xdr:col>
      <xdr:colOff>149718</xdr:colOff>
      <xdr:row>25</xdr:row>
      <xdr:rowOff>141196</xdr:rowOff>
    </xdr:from>
    <xdr:to>
      <xdr:col>61</xdr:col>
      <xdr:colOff>29730</xdr:colOff>
      <xdr:row>27</xdr:row>
      <xdr:rowOff>224269</xdr:rowOff>
    </xdr:to>
    <xdr:sp macro="" textlink="">
      <xdr:nvSpPr>
        <xdr:cNvPr id="5" name="Retângulo 4"/>
        <xdr:cNvSpPr/>
      </xdr:nvSpPr>
      <xdr:spPr>
        <a:xfrm>
          <a:off x="46212618" y="8218396"/>
          <a:ext cx="8033412" cy="654573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200"/>
            </a:lnSpc>
          </a:pPr>
          <a:r>
            <a:rPr lang="pt-BR" sz="1100" b="1">
              <a:solidFill>
                <a:schemeClr val="accent4">
                  <a:lumMod val="50000"/>
                </a:schemeClr>
              </a:solidFill>
            </a:rPr>
            <a:t>Nota da Administração:</a:t>
          </a:r>
          <a:r>
            <a:rPr lang="pt-BR" sz="1100" b="1" baseline="0">
              <a:solidFill>
                <a:schemeClr val="accent4">
                  <a:lumMod val="50000"/>
                </a:schemeClr>
              </a:solidFill>
            </a:rPr>
            <a:t> É importante lembrar que, devido as oscilações do mercado, as propostas não deverão ter mais de 180 dias , em relação ao prazo de aquisição e entrega indicado no Estudo Preliminar. Ex.: Cotação inciada em out/17 e para itens a serem adquiridos no Prazo 2 (abr/jun de 2018) já não poderão ser utilizadas para a aquisição, pois terão mais de 180 dias.</a:t>
          </a:r>
          <a:endParaRPr lang="pt-BR" sz="1100" b="1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48</xdr:col>
      <xdr:colOff>105987</xdr:colOff>
      <xdr:row>34</xdr:row>
      <xdr:rowOff>270783</xdr:rowOff>
    </xdr:from>
    <xdr:to>
      <xdr:col>61</xdr:col>
      <xdr:colOff>21771</xdr:colOff>
      <xdr:row>37</xdr:row>
      <xdr:rowOff>114919</xdr:rowOff>
    </xdr:to>
    <xdr:sp macro="" textlink="">
      <xdr:nvSpPr>
        <xdr:cNvPr id="6" name="Retângulo 5"/>
        <xdr:cNvSpPr/>
      </xdr:nvSpPr>
      <xdr:spPr>
        <a:xfrm>
          <a:off x="46168887" y="10919733"/>
          <a:ext cx="8069184" cy="701386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>
              <a:solidFill>
                <a:schemeClr val="accent4">
                  <a:lumMod val="50000"/>
                </a:schemeClr>
              </a:solidFill>
            </a:rPr>
            <a:t>O "Valor Estimado de Referência Definido para o Processo após Análise Crítica" deverá ser definido manualmente,</a:t>
          </a:r>
          <a:r>
            <a:rPr lang="pt-BR" sz="1100" b="1" baseline="0">
              <a:solidFill>
                <a:schemeClr val="accent4">
                  <a:lumMod val="50000"/>
                </a:schemeClr>
              </a:solidFill>
            </a:rPr>
            <a:t> caso o valor definido não se enquadre no previsto do § 2º do Art. 2º, deverá ser inclusa a justificativa na coluna observações anexando demais documentos caso seja necessário.</a:t>
          </a:r>
          <a:endParaRPr lang="pt-BR" sz="1100" b="1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30</xdr:col>
      <xdr:colOff>485775</xdr:colOff>
      <xdr:row>1</xdr:row>
      <xdr:rowOff>85725</xdr:rowOff>
    </xdr:from>
    <xdr:to>
      <xdr:col>33</xdr:col>
      <xdr:colOff>352425</xdr:colOff>
      <xdr:row>7</xdr:row>
      <xdr:rowOff>19050</xdr:rowOff>
    </xdr:to>
    <xdr:pic>
      <xdr:nvPicPr>
        <xdr:cNvPr id="170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225" r="12225"/>
        <a:stretch>
          <a:fillRect/>
        </a:stretch>
      </xdr:blipFill>
      <xdr:spPr bwMode="auto">
        <a:xfrm>
          <a:off x="29146500" y="276225"/>
          <a:ext cx="2628900" cy="2114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173182</xdr:colOff>
      <xdr:row>49</xdr:row>
      <xdr:rowOff>86593</xdr:rowOff>
    </xdr:from>
    <xdr:to>
      <xdr:col>28</xdr:col>
      <xdr:colOff>34637</xdr:colOff>
      <xdr:row>51</xdr:row>
      <xdr:rowOff>0</xdr:rowOff>
    </xdr:to>
    <xdr:sp macro="" textlink="">
      <xdr:nvSpPr>
        <xdr:cNvPr id="10" name="CaixaDeTexto 9"/>
        <xdr:cNvSpPr txBox="1"/>
      </xdr:nvSpPr>
      <xdr:spPr>
        <a:xfrm>
          <a:off x="10408227" y="38896638"/>
          <a:ext cx="17370137" cy="675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600"/>
            <a:t>Declaro(amos) para os devidos fins, que após a pesquisa de mercado, realizei(amos) a devida análise crítica, conforme disposto pela Instrução Normativa nº 03 de 27 de junho de 2014 do </a:t>
          </a:r>
        </a:p>
        <a:p>
          <a:pPr algn="ctr"/>
          <a:r>
            <a:rPr lang="pt-BR" sz="1600"/>
            <a:t>MINISTÉRIO DO PLANEJAMENTO, DESENVOLVIMENTO E GESTÃO  SECRETARIA DE GESTÃO, razão pela ratificamos como firmes e verdadeiras as informações prestadas para a aquisições deste(s) item(ns).</a:t>
          </a:r>
        </a:p>
      </xdr:txBody>
    </xdr:sp>
    <xdr:clientData/>
  </xdr:twoCellAnchor>
  <xdr:twoCellAnchor>
    <xdr:from>
      <xdr:col>30</xdr:col>
      <xdr:colOff>502228</xdr:colOff>
      <xdr:row>49</xdr:row>
      <xdr:rowOff>69276</xdr:rowOff>
    </xdr:from>
    <xdr:to>
      <xdr:col>46</xdr:col>
      <xdr:colOff>4554682</xdr:colOff>
      <xdr:row>50</xdr:row>
      <xdr:rowOff>277092</xdr:rowOff>
    </xdr:to>
    <xdr:sp macro="" textlink="">
      <xdr:nvSpPr>
        <xdr:cNvPr id="11" name="CaixaDeTexto 10"/>
        <xdr:cNvSpPr txBox="1"/>
      </xdr:nvSpPr>
      <xdr:spPr>
        <a:xfrm>
          <a:off x="28436455" y="38879321"/>
          <a:ext cx="17075727" cy="502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t-BR" sz="1600"/>
            <a:t>Declaro(amos) para os devidos fins, que após a pesquisa de mercado, realizei(amos) a devida análise crítica, conforme disposto pela Instrução Normativa nº 03 de 27 de junho de 2014 do </a:t>
          </a:r>
        </a:p>
        <a:p>
          <a:pPr algn="ctr"/>
          <a:r>
            <a:rPr lang="pt-BR" sz="1600"/>
            <a:t>MINISTÉRIO DO PLANEJAMENTO, DESENVOLVIMENTO E GESTÃO  SECRETARIA DE GESTÃO, razão pela ratificamos como firmes e verdadeiras as informações prestadas para a aquisições deste(s) item(ns).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fet-rj.br/attachments/article/211/Formulario%20de%20Aquisi&#231;&#227;o%20de%20Solu&#231;&#245;es%20de%20TI%20Vers&#227;o%202018.05.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ronograma"/>
      <sheetName val="ID-PEA"/>
      <sheetName val="1. Oficialização da Demanda"/>
      <sheetName val="2. Estudo Preliminar"/>
      <sheetName val="2.5 Importante"/>
      <sheetName val="3. Gerenciamento do Risco"/>
      <sheetName val="4. Matriz de Entrega"/>
      <sheetName val="4.5 Importante"/>
      <sheetName val="5. Matriz de Preços"/>
      <sheetName val="6. Check List Pré Autoriz"/>
      <sheetName val="7. Autorizações"/>
      <sheetName val="8. Relatório de Entrega"/>
    </sheetNames>
    <sheetDataSet>
      <sheetData sheetId="0"/>
      <sheetData sheetId="1"/>
      <sheetData sheetId="2">
        <row r="3">
          <cell r="E3" t="str">
            <v xml:space="preserve">AQUISIÇÃO DE MATERIAS E SERVIÇOS </v>
          </cell>
        </row>
        <row r="4">
          <cell r="E4" t="str">
            <v>FOLHA DE INFORMAÇÃO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pageSetUpPr fitToPage="1"/>
  </sheetPr>
  <dimension ref="A1:CG342"/>
  <sheetViews>
    <sheetView tabSelected="1" zoomScale="85" zoomScaleNormal="85" zoomScaleSheetLayoutView="85" zoomScalePageLayoutView="85" workbookViewId="0">
      <selection activeCell="D4" sqref="D4:G4"/>
    </sheetView>
  </sheetViews>
  <sheetFormatPr defaultColWidth="8.85546875" defaultRowHeight="15"/>
  <cols>
    <col min="1" max="1" width="9.140625" style="22" customWidth="1"/>
    <col min="2" max="2" width="3.85546875" style="22" customWidth="1"/>
    <col min="3" max="3" width="56" style="22" customWidth="1"/>
    <col min="4" max="51" width="3.7109375" customWidth="1"/>
    <col min="52" max="85" width="9.140625" style="22" customWidth="1"/>
  </cols>
  <sheetData>
    <row r="1" spans="2:51" s="22" customFormat="1"/>
    <row r="2" spans="2:51" s="22" customFormat="1" ht="87" customHeight="1">
      <c r="D2" s="486" t="s">
        <v>373</v>
      </c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487"/>
      <c r="AE2" s="487"/>
      <c r="AF2" s="487"/>
      <c r="AG2" s="487"/>
      <c r="AH2" s="487"/>
      <c r="AI2" s="487"/>
      <c r="AJ2" s="487"/>
      <c r="AK2" s="487"/>
      <c r="AL2" s="487"/>
      <c r="AM2" s="487"/>
      <c r="AN2" s="487"/>
      <c r="AO2" s="487"/>
      <c r="AP2" s="487"/>
      <c r="AQ2" s="487"/>
      <c r="AR2" s="487"/>
      <c r="AS2" s="487"/>
      <c r="AT2" s="487"/>
      <c r="AU2" s="487"/>
      <c r="AV2" s="487"/>
      <c r="AW2" s="487"/>
      <c r="AX2" s="487"/>
      <c r="AY2" s="487"/>
    </row>
    <row r="3" spans="2:51" s="22" customFormat="1"/>
    <row r="4" spans="2:51" ht="23.25">
      <c r="C4" s="46"/>
      <c r="D4" s="485" t="s">
        <v>68</v>
      </c>
      <c r="E4" s="485"/>
      <c r="F4" s="485"/>
      <c r="G4" s="485"/>
      <c r="H4" s="484" t="s">
        <v>69</v>
      </c>
      <c r="I4" s="484"/>
      <c r="J4" s="484"/>
      <c r="K4" s="484"/>
      <c r="L4" s="485" t="s">
        <v>70</v>
      </c>
      <c r="M4" s="485"/>
      <c r="N4" s="485"/>
      <c r="O4" s="485"/>
      <c r="P4" s="484" t="s">
        <v>71</v>
      </c>
      <c r="Q4" s="484"/>
      <c r="R4" s="484"/>
      <c r="S4" s="484"/>
      <c r="T4" s="485" t="s">
        <v>72</v>
      </c>
      <c r="U4" s="485"/>
      <c r="V4" s="485"/>
      <c r="W4" s="485"/>
      <c r="X4" s="484" t="s">
        <v>73</v>
      </c>
      <c r="Y4" s="484"/>
      <c r="Z4" s="484"/>
      <c r="AA4" s="484"/>
      <c r="AB4" s="485" t="s">
        <v>74</v>
      </c>
      <c r="AC4" s="485"/>
      <c r="AD4" s="485"/>
      <c r="AE4" s="485"/>
      <c r="AF4" s="484" t="s">
        <v>75</v>
      </c>
      <c r="AG4" s="484"/>
      <c r="AH4" s="484"/>
      <c r="AI4" s="484"/>
      <c r="AJ4" s="485" t="s">
        <v>76</v>
      </c>
      <c r="AK4" s="485"/>
      <c r="AL4" s="485"/>
      <c r="AM4" s="485"/>
      <c r="AN4" s="484" t="s">
        <v>77</v>
      </c>
      <c r="AO4" s="484"/>
      <c r="AP4" s="484"/>
      <c r="AQ4" s="484"/>
      <c r="AR4" s="485" t="s">
        <v>78</v>
      </c>
      <c r="AS4" s="485"/>
      <c r="AT4" s="485"/>
      <c r="AU4" s="485"/>
      <c r="AV4" s="484" t="s">
        <v>79</v>
      </c>
      <c r="AW4" s="484"/>
      <c r="AX4" s="484"/>
      <c r="AY4" s="484"/>
    </row>
    <row r="5" spans="2:51" ht="18.75">
      <c r="C5" s="47" t="s">
        <v>80</v>
      </c>
      <c r="D5" s="31"/>
      <c r="E5" s="31"/>
      <c r="F5" s="31"/>
      <c r="G5" s="31"/>
      <c r="H5" s="32"/>
      <c r="I5" s="32"/>
      <c r="J5" s="32"/>
      <c r="K5" s="32"/>
      <c r="L5" s="31"/>
      <c r="M5" s="31"/>
      <c r="N5" s="31"/>
      <c r="O5" s="31"/>
      <c r="P5" s="32"/>
      <c r="Q5" s="32"/>
      <c r="R5" s="32"/>
      <c r="S5" s="32"/>
      <c r="T5" s="31"/>
      <c r="U5" s="31"/>
      <c r="V5" s="31"/>
      <c r="W5" s="31"/>
      <c r="X5" s="32"/>
      <c r="Y5" s="32"/>
      <c r="Z5" s="32"/>
      <c r="AA5" s="32"/>
      <c r="AB5" s="118"/>
      <c r="AC5" s="118"/>
      <c r="AD5" s="118"/>
      <c r="AE5" s="33">
        <v>31</v>
      </c>
      <c r="AF5" s="35"/>
      <c r="AG5" s="35"/>
      <c r="AH5" s="35"/>
      <c r="AI5" s="35">
        <v>31</v>
      </c>
      <c r="AJ5" s="31"/>
      <c r="AK5" s="31"/>
      <c r="AL5" s="31"/>
      <c r="AM5" s="31"/>
      <c r="AN5" s="118"/>
      <c r="AO5" s="33">
        <v>15</v>
      </c>
      <c r="AP5" s="35"/>
      <c r="AQ5" s="35"/>
      <c r="AR5" s="35"/>
      <c r="AS5" s="35">
        <v>14</v>
      </c>
      <c r="AT5" s="31"/>
      <c r="AU5" s="31"/>
      <c r="AV5" s="32"/>
      <c r="AW5" s="32"/>
      <c r="AX5" s="32"/>
      <c r="AY5" s="32"/>
    </row>
    <row r="6" spans="2:51" ht="18.75" customHeight="1">
      <c r="B6" s="481" t="s">
        <v>241</v>
      </c>
      <c r="C6" s="47" t="s">
        <v>81</v>
      </c>
      <c r="D6" s="412"/>
      <c r="E6" s="412"/>
      <c r="F6" s="412"/>
      <c r="G6" s="412"/>
      <c r="H6" s="412"/>
      <c r="I6" s="412"/>
      <c r="J6" s="412"/>
      <c r="K6" s="411"/>
      <c r="L6" s="412"/>
      <c r="M6" s="412"/>
      <c r="N6" s="412"/>
      <c r="O6" s="411"/>
      <c r="P6" s="412"/>
      <c r="Q6" s="412"/>
      <c r="R6" s="412"/>
      <c r="S6" s="411"/>
      <c r="T6" s="412"/>
      <c r="U6" s="412"/>
      <c r="V6" s="412"/>
      <c r="W6" s="411">
        <v>30</v>
      </c>
      <c r="X6" s="118"/>
      <c r="Y6" s="118"/>
      <c r="Z6" s="118"/>
      <c r="AA6" s="33"/>
      <c r="AB6" s="118"/>
      <c r="AC6" s="118"/>
      <c r="AD6" s="118"/>
      <c r="AE6" s="33">
        <v>31</v>
      </c>
      <c r="AF6" s="35"/>
      <c r="AG6" s="35"/>
      <c r="AH6" s="35"/>
      <c r="AI6" s="35">
        <v>31</v>
      </c>
      <c r="AJ6" s="31"/>
      <c r="AK6" s="31"/>
      <c r="AL6" s="31"/>
      <c r="AM6" s="31"/>
      <c r="AN6" s="119"/>
      <c r="AO6" s="119"/>
      <c r="AP6" s="119"/>
      <c r="AQ6" s="119">
        <v>31</v>
      </c>
      <c r="AR6" s="130">
        <v>1</v>
      </c>
      <c r="AS6" s="34">
        <v>14</v>
      </c>
      <c r="AT6" s="31"/>
      <c r="AU6" s="31"/>
      <c r="AV6" s="32"/>
      <c r="AW6" s="32"/>
      <c r="AX6" s="32"/>
      <c r="AY6" s="32"/>
    </row>
    <row r="7" spans="2:51" ht="18.75">
      <c r="B7" s="482"/>
      <c r="C7" s="47" t="s">
        <v>82</v>
      </c>
      <c r="D7" s="412"/>
      <c r="E7" s="412"/>
      <c r="F7" s="412"/>
      <c r="G7" s="412"/>
      <c r="H7" s="412"/>
      <c r="I7" s="412"/>
      <c r="J7" s="412"/>
      <c r="K7" s="411"/>
      <c r="L7" s="412"/>
      <c r="M7" s="412"/>
      <c r="N7" s="412"/>
      <c r="O7" s="411"/>
      <c r="P7" s="412"/>
      <c r="Q7" s="412"/>
      <c r="R7" s="412"/>
      <c r="S7" s="411"/>
      <c r="T7" s="412"/>
      <c r="U7" s="412"/>
      <c r="V7" s="412"/>
      <c r="W7" s="411">
        <v>30</v>
      </c>
      <c r="X7" s="118"/>
      <c r="Y7" s="118"/>
      <c r="Z7" s="118"/>
      <c r="AA7" s="33"/>
      <c r="AB7" s="118"/>
      <c r="AC7" s="118"/>
      <c r="AD7" s="118"/>
      <c r="AE7" s="33">
        <v>31</v>
      </c>
      <c r="AF7" s="35"/>
      <c r="AG7" s="35"/>
      <c r="AH7" s="35"/>
      <c r="AI7" s="35">
        <v>31</v>
      </c>
      <c r="AJ7" s="31"/>
      <c r="AK7" s="31"/>
      <c r="AL7" s="31"/>
      <c r="AM7" s="31"/>
      <c r="AN7" s="119"/>
      <c r="AO7" s="119"/>
      <c r="AP7" s="119"/>
      <c r="AQ7" s="119">
        <v>31</v>
      </c>
      <c r="AR7" s="130">
        <v>1</v>
      </c>
      <c r="AS7" s="34">
        <v>14</v>
      </c>
      <c r="AT7" s="31"/>
      <c r="AU7" s="31"/>
      <c r="AV7" s="32"/>
      <c r="AW7" s="32"/>
      <c r="AX7" s="32"/>
      <c r="AY7" s="32"/>
    </row>
    <row r="8" spans="2:51" ht="18.75">
      <c r="B8" s="482"/>
      <c r="C8" s="47" t="s">
        <v>83</v>
      </c>
      <c r="D8" s="412"/>
      <c r="E8" s="412"/>
      <c r="F8" s="412"/>
      <c r="G8" s="412"/>
      <c r="H8" s="412"/>
      <c r="I8" s="412"/>
      <c r="J8" s="412"/>
      <c r="K8" s="411"/>
      <c r="L8" s="412"/>
      <c r="M8" s="412"/>
      <c r="N8" s="412"/>
      <c r="O8" s="411"/>
      <c r="P8" s="412"/>
      <c r="Q8" s="412"/>
      <c r="R8" s="412"/>
      <c r="S8" s="411"/>
      <c r="T8" s="412"/>
      <c r="U8" s="412"/>
      <c r="V8" s="412"/>
      <c r="W8" s="411">
        <v>30</v>
      </c>
      <c r="X8" s="118"/>
      <c r="Y8" s="118"/>
      <c r="Z8" s="118"/>
      <c r="AA8" s="33"/>
      <c r="AB8" s="118"/>
      <c r="AC8" s="118"/>
      <c r="AD8" s="118"/>
      <c r="AE8" s="33">
        <v>31</v>
      </c>
      <c r="AF8" s="35"/>
      <c r="AG8" s="35"/>
      <c r="AH8" s="35"/>
      <c r="AI8" s="35">
        <v>31</v>
      </c>
      <c r="AJ8" s="31"/>
      <c r="AK8" s="31"/>
      <c r="AL8" s="31"/>
      <c r="AM8" s="31"/>
      <c r="AN8" s="119"/>
      <c r="AO8" s="119"/>
      <c r="AP8" s="119"/>
      <c r="AQ8" s="119">
        <v>31</v>
      </c>
      <c r="AR8" s="130">
        <v>1</v>
      </c>
      <c r="AS8" s="34">
        <v>14</v>
      </c>
      <c r="AT8" s="31"/>
      <c r="AU8" s="31"/>
      <c r="AV8" s="32"/>
      <c r="AW8" s="32"/>
      <c r="AX8" s="32"/>
      <c r="AY8" s="32"/>
    </row>
    <row r="9" spans="2:51" ht="18.75">
      <c r="B9" s="482"/>
      <c r="C9" s="47" t="s">
        <v>84</v>
      </c>
      <c r="D9" s="412"/>
      <c r="E9" s="412"/>
      <c r="F9" s="412"/>
      <c r="G9" s="412"/>
      <c r="H9" s="412"/>
      <c r="I9" s="412"/>
      <c r="J9" s="412"/>
      <c r="K9" s="411"/>
      <c r="L9" s="412"/>
      <c r="M9" s="412"/>
      <c r="N9" s="412"/>
      <c r="O9" s="411"/>
      <c r="P9" s="412"/>
      <c r="Q9" s="412"/>
      <c r="R9" s="412"/>
      <c r="S9" s="411"/>
      <c r="T9" s="412"/>
      <c r="U9" s="412"/>
      <c r="V9" s="412"/>
      <c r="W9" s="411">
        <v>30</v>
      </c>
      <c r="X9" s="118"/>
      <c r="Y9" s="118"/>
      <c r="Z9" s="118"/>
      <c r="AA9" s="33"/>
      <c r="AB9" s="118"/>
      <c r="AC9" s="118"/>
      <c r="AD9" s="118"/>
      <c r="AE9" s="33">
        <v>31</v>
      </c>
      <c r="AF9" s="35"/>
      <c r="AG9" s="35"/>
      <c r="AH9" s="35"/>
      <c r="AI9" s="35">
        <v>31</v>
      </c>
      <c r="AJ9" s="31"/>
      <c r="AK9" s="31"/>
      <c r="AL9" s="31"/>
      <c r="AM9" s="31"/>
      <c r="AN9" s="119"/>
      <c r="AO9" s="119"/>
      <c r="AP9" s="119"/>
      <c r="AQ9" s="119">
        <v>31</v>
      </c>
      <c r="AR9" s="130">
        <v>1</v>
      </c>
      <c r="AS9" s="34">
        <v>14</v>
      </c>
      <c r="AT9" s="31"/>
      <c r="AU9" s="31"/>
      <c r="AV9" s="32"/>
      <c r="AW9" s="32"/>
      <c r="AX9" s="32"/>
      <c r="AY9" s="32"/>
    </row>
    <row r="10" spans="2:51" ht="18.75">
      <c r="B10" s="482"/>
      <c r="C10" s="47" t="s">
        <v>87</v>
      </c>
      <c r="D10" s="31"/>
      <c r="E10" s="31"/>
      <c r="F10" s="31"/>
      <c r="G10" s="31"/>
      <c r="H10" s="119"/>
      <c r="I10" s="119"/>
      <c r="J10" s="119"/>
      <c r="K10" s="119">
        <v>28</v>
      </c>
      <c r="L10" s="31"/>
      <c r="M10" s="31"/>
      <c r="N10" s="31"/>
      <c r="O10" s="31"/>
      <c r="P10" s="32"/>
      <c r="Q10" s="32"/>
      <c r="R10" s="32"/>
      <c r="S10" s="32"/>
      <c r="T10" s="412"/>
      <c r="U10" s="412"/>
      <c r="V10" s="412"/>
      <c r="W10" s="411">
        <v>30</v>
      </c>
      <c r="X10" s="118"/>
      <c r="Y10" s="118"/>
      <c r="Z10" s="118"/>
      <c r="AA10" s="118"/>
      <c r="AB10" s="118"/>
      <c r="AC10" s="118"/>
      <c r="AD10" s="118"/>
      <c r="AE10" s="33">
        <v>31</v>
      </c>
      <c r="AF10" s="35"/>
      <c r="AG10" s="35"/>
      <c r="AH10" s="35"/>
      <c r="AI10" s="35">
        <v>31</v>
      </c>
      <c r="AJ10" s="31"/>
      <c r="AK10" s="31"/>
      <c r="AL10" s="31"/>
      <c r="AM10" s="31"/>
      <c r="AN10" s="119"/>
      <c r="AO10" s="119"/>
      <c r="AP10" s="119"/>
      <c r="AQ10" s="119">
        <v>31</v>
      </c>
      <c r="AR10" s="130">
        <v>1</v>
      </c>
      <c r="AS10" s="34">
        <v>14</v>
      </c>
      <c r="AT10" s="31"/>
      <c r="AU10" s="31"/>
      <c r="AV10" s="32"/>
      <c r="AW10" s="32"/>
      <c r="AX10" s="32"/>
      <c r="AY10" s="32"/>
    </row>
    <row r="11" spans="2:51" ht="18.75" customHeight="1">
      <c r="B11" s="482"/>
      <c r="C11" s="47" t="s">
        <v>295</v>
      </c>
      <c r="D11" s="118"/>
      <c r="E11" s="118"/>
      <c r="F11" s="118"/>
      <c r="G11" s="118"/>
      <c r="H11" s="118"/>
      <c r="I11" s="118"/>
      <c r="J11" s="118"/>
      <c r="K11" s="33"/>
      <c r="L11" s="118"/>
      <c r="M11" s="118"/>
      <c r="N11" s="118"/>
      <c r="O11" s="33">
        <v>31</v>
      </c>
      <c r="P11" s="35"/>
      <c r="Q11" s="35"/>
      <c r="R11" s="35"/>
      <c r="S11" s="35">
        <v>30</v>
      </c>
      <c r="T11" s="31"/>
      <c r="U11" s="31"/>
      <c r="V11" s="31"/>
      <c r="W11" s="31"/>
      <c r="X11" s="32"/>
      <c r="Y11" s="32"/>
      <c r="Z11" s="32"/>
      <c r="AA11" s="32"/>
      <c r="AB11" s="31"/>
      <c r="AC11" s="31"/>
      <c r="AD11" s="31"/>
      <c r="AE11" s="31"/>
      <c r="AF11" s="32"/>
      <c r="AG11" s="32"/>
      <c r="AH11" s="32"/>
      <c r="AI11" s="32"/>
      <c r="AJ11" s="31"/>
      <c r="AK11" s="31"/>
      <c r="AL11" s="31"/>
      <c r="AM11" s="31"/>
      <c r="AN11" s="32"/>
      <c r="AO11" s="32"/>
      <c r="AP11" s="32"/>
      <c r="AQ11" s="32"/>
      <c r="AR11" s="130">
        <v>1</v>
      </c>
      <c r="AS11" s="34">
        <v>14</v>
      </c>
      <c r="AT11" s="31"/>
      <c r="AU11" s="31"/>
      <c r="AV11" s="32"/>
      <c r="AW11" s="32"/>
      <c r="AX11" s="32"/>
      <c r="AY11" s="32"/>
    </row>
    <row r="12" spans="2:51" ht="18.75" customHeight="1">
      <c r="B12" s="482"/>
      <c r="C12" s="47" t="s">
        <v>296</v>
      </c>
      <c r="D12" s="31"/>
      <c r="E12" s="31"/>
      <c r="F12" s="31"/>
      <c r="G12" s="31"/>
      <c r="H12" s="32"/>
      <c r="I12" s="32"/>
      <c r="J12" s="32"/>
      <c r="K12" s="32"/>
      <c r="L12" s="31"/>
      <c r="M12" s="31"/>
      <c r="N12" s="31"/>
      <c r="O12" s="31"/>
      <c r="P12" s="118"/>
      <c r="Q12" s="118"/>
      <c r="R12" s="118"/>
      <c r="S12" s="118"/>
      <c r="T12" s="118"/>
      <c r="U12" s="118"/>
      <c r="V12" s="118"/>
      <c r="W12" s="33">
        <v>30</v>
      </c>
      <c r="X12" s="35"/>
      <c r="Y12" s="35"/>
      <c r="Z12" s="35"/>
      <c r="AA12" s="35">
        <v>30</v>
      </c>
      <c r="AB12" s="31"/>
      <c r="AC12" s="31"/>
      <c r="AD12" s="31"/>
      <c r="AE12" s="31"/>
      <c r="AF12" s="32"/>
      <c r="AG12" s="32"/>
      <c r="AH12" s="32"/>
      <c r="AI12" s="32"/>
      <c r="AJ12" s="31"/>
      <c r="AK12" s="31"/>
      <c r="AL12" s="31"/>
      <c r="AM12" s="31"/>
      <c r="AN12" s="32"/>
      <c r="AO12" s="32"/>
      <c r="AP12" s="32"/>
      <c r="AQ12" s="32"/>
      <c r="AR12" s="130">
        <v>1</v>
      </c>
      <c r="AS12" s="34">
        <v>14</v>
      </c>
      <c r="AT12" s="31"/>
      <c r="AU12" s="31"/>
      <c r="AV12" s="32"/>
      <c r="AW12" s="32"/>
      <c r="AX12" s="32"/>
      <c r="AY12" s="32"/>
    </row>
    <row r="13" spans="2:51" ht="18.75" customHeight="1">
      <c r="B13" s="482"/>
      <c r="C13" s="47" t="s">
        <v>297</v>
      </c>
      <c r="D13" s="31"/>
      <c r="E13" s="31"/>
      <c r="F13" s="31"/>
      <c r="G13" s="31"/>
      <c r="H13" s="32"/>
      <c r="I13" s="32"/>
      <c r="J13" s="32"/>
      <c r="K13" s="32"/>
      <c r="L13" s="31"/>
      <c r="M13" s="31"/>
      <c r="N13" s="31"/>
      <c r="O13" s="31"/>
      <c r="P13" s="32"/>
      <c r="Q13" s="32"/>
      <c r="R13" s="32"/>
      <c r="S13" s="32"/>
      <c r="T13" s="31"/>
      <c r="U13" s="31"/>
      <c r="V13" s="31"/>
      <c r="W13" s="31"/>
      <c r="X13" s="32"/>
      <c r="Y13" s="32"/>
      <c r="Z13" s="32"/>
      <c r="AA13" s="32"/>
      <c r="AB13" s="118"/>
      <c r="AC13" s="118"/>
      <c r="AD13" s="118"/>
      <c r="AE13" s="118"/>
      <c r="AF13" s="118"/>
      <c r="AG13" s="118"/>
      <c r="AH13" s="118"/>
      <c r="AI13" s="33">
        <v>31</v>
      </c>
      <c r="AJ13" s="35"/>
      <c r="AK13" s="35"/>
      <c r="AL13" s="35"/>
      <c r="AM13" s="35">
        <v>30</v>
      </c>
      <c r="AN13" s="32"/>
      <c r="AO13" s="32"/>
      <c r="AP13" s="32"/>
      <c r="AQ13" s="32"/>
      <c r="AR13" s="130">
        <v>1</v>
      </c>
      <c r="AS13" s="34">
        <v>14</v>
      </c>
      <c r="AT13" s="31"/>
      <c r="AU13" s="31"/>
      <c r="AV13" s="32"/>
      <c r="AW13" s="32"/>
      <c r="AX13" s="32"/>
      <c r="AY13" s="32"/>
    </row>
    <row r="14" spans="2:51" ht="24.75" customHeight="1">
      <c r="B14" s="483"/>
      <c r="C14" s="47" t="s">
        <v>242</v>
      </c>
      <c r="D14" s="31"/>
      <c r="E14" s="31"/>
      <c r="F14" s="31"/>
      <c r="G14" s="31"/>
      <c r="H14" s="119"/>
      <c r="I14" s="119"/>
      <c r="J14" s="119"/>
      <c r="K14" s="119">
        <v>28</v>
      </c>
      <c r="L14" s="31"/>
      <c r="M14" s="31"/>
      <c r="N14" s="31"/>
      <c r="O14" s="31"/>
      <c r="P14" s="32"/>
      <c r="Q14" s="32"/>
      <c r="R14" s="32"/>
      <c r="S14" s="32"/>
      <c r="T14" s="31"/>
      <c r="U14" s="31"/>
      <c r="V14" s="31"/>
      <c r="W14" s="31"/>
      <c r="X14" s="119"/>
      <c r="Y14" s="119"/>
      <c r="Z14" s="119"/>
      <c r="AA14" s="119">
        <v>30</v>
      </c>
      <c r="AB14" s="31"/>
      <c r="AC14" s="31"/>
      <c r="AD14" s="31"/>
      <c r="AE14" s="31"/>
      <c r="AF14" s="32"/>
      <c r="AG14" s="32"/>
      <c r="AH14" s="32"/>
      <c r="AI14" s="32"/>
      <c r="AJ14" s="31"/>
      <c r="AK14" s="31"/>
      <c r="AL14" s="31"/>
      <c r="AM14" s="31"/>
      <c r="AN14" s="119"/>
      <c r="AO14" s="119"/>
      <c r="AP14" s="119"/>
      <c r="AQ14" s="119">
        <v>31</v>
      </c>
      <c r="AR14" s="130">
        <v>1</v>
      </c>
      <c r="AS14" s="34">
        <v>14</v>
      </c>
      <c r="AT14" s="31"/>
      <c r="AU14" s="31"/>
      <c r="AV14" s="32"/>
      <c r="AW14" s="32"/>
      <c r="AX14" s="32"/>
      <c r="AY14" s="32"/>
    </row>
    <row r="15" spans="2:51" ht="22.5" customHeight="1">
      <c r="B15" s="480" t="s">
        <v>227</v>
      </c>
      <c r="C15" s="47" t="s">
        <v>242</v>
      </c>
      <c r="D15" s="31"/>
      <c r="E15" s="31"/>
      <c r="F15" s="31"/>
      <c r="G15" s="31"/>
      <c r="H15" s="119"/>
      <c r="I15" s="119"/>
      <c r="J15" s="119"/>
      <c r="K15" s="119">
        <v>28</v>
      </c>
      <c r="L15" s="31"/>
      <c r="M15" s="31"/>
      <c r="N15" s="31"/>
      <c r="O15" s="31"/>
      <c r="P15" s="32"/>
      <c r="Q15" s="32"/>
      <c r="R15" s="32"/>
      <c r="S15" s="32"/>
      <c r="T15" s="31"/>
      <c r="U15" s="31"/>
      <c r="V15" s="31"/>
      <c r="W15" s="31"/>
      <c r="X15" s="119"/>
      <c r="Y15" s="119"/>
      <c r="Z15" s="119"/>
      <c r="AA15" s="119">
        <v>30</v>
      </c>
      <c r="AB15" s="31"/>
      <c r="AC15" s="31"/>
      <c r="AD15" s="31"/>
      <c r="AE15" s="31"/>
      <c r="AF15" s="32"/>
      <c r="AG15" s="32"/>
      <c r="AH15" s="32"/>
      <c r="AI15" s="32"/>
      <c r="AJ15" s="31"/>
      <c r="AK15" s="31"/>
      <c r="AL15" s="31"/>
      <c r="AM15" s="31"/>
      <c r="AN15" s="119"/>
      <c r="AO15" s="119"/>
      <c r="AP15" s="119"/>
      <c r="AQ15" s="119">
        <v>31</v>
      </c>
      <c r="AR15" s="130">
        <v>1</v>
      </c>
      <c r="AS15" s="34">
        <v>14</v>
      </c>
      <c r="AT15" s="31"/>
      <c r="AU15" s="31"/>
      <c r="AV15" s="32"/>
      <c r="AW15" s="32"/>
      <c r="AX15" s="32"/>
      <c r="AY15" s="32"/>
    </row>
    <row r="16" spans="2:51" ht="18.75">
      <c r="B16" s="480"/>
      <c r="C16" s="47" t="s">
        <v>85</v>
      </c>
      <c r="D16" s="412"/>
      <c r="E16" s="412"/>
      <c r="F16" s="412"/>
      <c r="G16" s="412"/>
      <c r="H16" s="412"/>
      <c r="I16" s="412"/>
      <c r="J16" s="412"/>
      <c r="K16" s="411"/>
      <c r="L16" s="412"/>
      <c r="M16" s="412"/>
      <c r="N16" s="412"/>
      <c r="O16" s="411"/>
      <c r="P16" s="412"/>
      <c r="Q16" s="412"/>
      <c r="R16" s="412"/>
      <c r="S16" s="411"/>
      <c r="T16" s="412"/>
      <c r="U16" s="412"/>
      <c r="V16" s="412"/>
      <c r="W16" s="411">
        <v>30</v>
      </c>
      <c r="X16" s="118"/>
      <c r="Y16" s="118"/>
      <c r="Z16" s="118"/>
      <c r="AA16" s="33"/>
      <c r="AB16" s="118"/>
      <c r="AC16" s="118"/>
      <c r="AD16" s="118"/>
      <c r="AE16" s="33">
        <v>31</v>
      </c>
      <c r="AF16" s="35"/>
      <c r="AG16" s="35"/>
      <c r="AH16" s="35"/>
      <c r="AI16" s="35">
        <v>31</v>
      </c>
      <c r="AJ16" s="31"/>
      <c r="AK16" s="31"/>
      <c r="AL16" s="31"/>
      <c r="AM16" s="31"/>
      <c r="AN16" s="119"/>
      <c r="AO16" s="119"/>
      <c r="AP16" s="119"/>
      <c r="AQ16" s="119">
        <v>31</v>
      </c>
      <c r="AR16" s="130">
        <v>1</v>
      </c>
      <c r="AS16" s="34">
        <v>14</v>
      </c>
      <c r="AT16" s="31"/>
      <c r="AU16" s="31"/>
      <c r="AV16" s="32"/>
      <c r="AW16" s="32"/>
      <c r="AX16" s="32"/>
      <c r="AY16" s="32"/>
    </row>
    <row r="17" spans="2:51" ht="18.75">
      <c r="B17" s="480"/>
      <c r="C17" s="47" t="s">
        <v>86</v>
      </c>
      <c r="D17" s="412"/>
      <c r="E17" s="412"/>
      <c r="F17" s="412"/>
      <c r="G17" s="412"/>
      <c r="H17" s="412"/>
      <c r="I17" s="412"/>
      <c r="J17" s="412"/>
      <c r="K17" s="411"/>
      <c r="L17" s="412"/>
      <c r="M17" s="412"/>
      <c r="N17" s="412"/>
      <c r="O17" s="411"/>
      <c r="P17" s="412"/>
      <c r="Q17" s="412"/>
      <c r="R17" s="412"/>
      <c r="S17" s="411"/>
      <c r="T17" s="412"/>
      <c r="U17" s="412"/>
      <c r="V17" s="412"/>
      <c r="W17" s="411">
        <v>30</v>
      </c>
      <c r="X17" s="118"/>
      <c r="Y17" s="118"/>
      <c r="Z17" s="118"/>
      <c r="AA17" s="33"/>
      <c r="AB17" s="118"/>
      <c r="AC17" s="118"/>
      <c r="AD17" s="118"/>
      <c r="AE17" s="33">
        <v>31</v>
      </c>
      <c r="AF17" s="35"/>
      <c r="AG17" s="35"/>
      <c r="AH17" s="35"/>
      <c r="AI17" s="35">
        <v>31</v>
      </c>
      <c r="AJ17" s="31"/>
      <c r="AK17" s="31"/>
      <c r="AL17" s="31"/>
      <c r="AM17" s="31"/>
      <c r="AN17" s="119"/>
      <c r="AO17" s="119"/>
      <c r="AP17" s="119"/>
      <c r="AQ17" s="119">
        <v>31</v>
      </c>
      <c r="AR17" s="130">
        <v>1</v>
      </c>
      <c r="AS17" s="34">
        <v>14</v>
      </c>
      <c r="AT17" s="31"/>
      <c r="AU17" s="31"/>
      <c r="AV17" s="32"/>
      <c r="AW17" s="32"/>
      <c r="AX17" s="32"/>
      <c r="AY17" s="32"/>
    </row>
    <row r="18" spans="2:51" ht="18.75">
      <c r="B18" s="480"/>
      <c r="C18" s="47" t="s">
        <v>298</v>
      </c>
      <c r="D18" s="118"/>
      <c r="E18" s="118"/>
      <c r="F18" s="118"/>
      <c r="G18" s="118"/>
      <c r="H18" s="118"/>
      <c r="I18" s="118"/>
      <c r="J18" s="118"/>
      <c r="K18" s="33">
        <v>28</v>
      </c>
      <c r="L18" s="35"/>
      <c r="M18" s="35"/>
      <c r="N18" s="35"/>
      <c r="O18" s="35">
        <v>31</v>
      </c>
      <c r="P18" s="32"/>
      <c r="Q18" s="32"/>
      <c r="R18" s="32"/>
      <c r="S18" s="32"/>
      <c r="T18" s="31"/>
      <c r="U18" s="31"/>
      <c r="V18" s="31"/>
      <c r="W18" s="31"/>
      <c r="X18" s="32"/>
      <c r="Y18" s="32"/>
      <c r="Z18" s="32"/>
      <c r="AA18" s="32"/>
      <c r="AB18" s="31"/>
      <c r="AC18" s="31"/>
      <c r="AD18" s="31"/>
      <c r="AE18" s="31"/>
      <c r="AF18" s="32"/>
      <c r="AG18" s="32"/>
      <c r="AH18" s="32"/>
      <c r="AI18" s="32"/>
      <c r="AJ18" s="31"/>
      <c r="AK18" s="31"/>
      <c r="AL18" s="31"/>
      <c r="AM18" s="31"/>
      <c r="AN18" s="32"/>
      <c r="AO18" s="32"/>
      <c r="AP18" s="32"/>
      <c r="AQ18" s="32"/>
      <c r="AR18" s="130">
        <v>1</v>
      </c>
      <c r="AS18" s="34">
        <v>14</v>
      </c>
      <c r="AT18" s="31"/>
      <c r="AU18" s="31"/>
      <c r="AV18" s="32"/>
      <c r="AW18" s="32"/>
      <c r="AX18" s="32"/>
      <c r="AY18" s="32"/>
    </row>
    <row r="19" spans="2:51" ht="18.75">
      <c r="B19" s="480"/>
      <c r="C19" s="47" t="s">
        <v>299</v>
      </c>
      <c r="D19" s="31"/>
      <c r="E19" s="31"/>
      <c r="F19" s="31"/>
      <c r="G19" s="31"/>
      <c r="H19" s="32"/>
      <c r="I19" s="32"/>
      <c r="J19" s="32"/>
      <c r="K19" s="32"/>
      <c r="L19" s="31"/>
      <c r="M19" s="31"/>
      <c r="N19" s="31"/>
      <c r="O19" s="31"/>
      <c r="P19" s="118"/>
      <c r="Q19" s="118"/>
      <c r="R19" s="118"/>
      <c r="S19" s="118"/>
      <c r="T19" s="118"/>
      <c r="U19" s="118"/>
      <c r="V19" s="118"/>
      <c r="W19" s="33">
        <v>30</v>
      </c>
      <c r="X19" s="35"/>
      <c r="Y19" s="35"/>
      <c r="Z19" s="35"/>
      <c r="AA19" s="35">
        <v>30</v>
      </c>
      <c r="AB19" s="31"/>
      <c r="AC19" s="31"/>
      <c r="AD19" s="31"/>
      <c r="AE19" s="31"/>
      <c r="AF19" s="32"/>
      <c r="AG19" s="32"/>
      <c r="AH19" s="32"/>
      <c r="AI19" s="32"/>
      <c r="AJ19" s="31"/>
      <c r="AK19" s="31"/>
      <c r="AL19" s="31"/>
      <c r="AM19" s="31"/>
      <c r="AN19" s="32"/>
      <c r="AO19" s="32"/>
      <c r="AP19" s="32"/>
      <c r="AQ19" s="32"/>
      <c r="AR19" s="130">
        <v>1</v>
      </c>
      <c r="AS19" s="34">
        <v>14</v>
      </c>
      <c r="AT19" s="31"/>
      <c r="AU19" s="31"/>
      <c r="AV19" s="32"/>
      <c r="AW19" s="32"/>
      <c r="AX19" s="32"/>
      <c r="AY19" s="32"/>
    </row>
    <row r="20" spans="2:51" ht="18.75">
      <c r="B20" s="480"/>
      <c r="C20" s="47" t="s">
        <v>300</v>
      </c>
      <c r="D20" s="31"/>
      <c r="E20" s="31"/>
      <c r="F20" s="31"/>
      <c r="G20" s="31"/>
      <c r="H20" s="32"/>
      <c r="I20" s="32"/>
      <c r="J20" s="32"/>
      <c r="K20" s="32"/>
      <c r="L20" s="31"/>
      <c r="M20" s="31"/>
      <c r="N20" s="31"/>
      <c r="O20" s="31"/>
      <c r="P20" s="32"/>
      <c r="Q20" s="32"/>
      <c r="R20" s="32"/>
      <c r="S20" s="32"/>
      <c r="T20" s="31"/>
      <c r="U20" s="31"/>
      <c r="V20" s="31"/>
      <c r="W20" s="31"/>
      <c r="X20" s="32"/>
      <c r="Y20" s="32"/>
      <c r="Z20" s="32"/>
      <c r="AA20" s="32"/>
      <c r="AB20" s="118"/>
      <c r="AC20" s="118"/>
      <c r="AD20" s="118"/>
      <c r="AE20" s="118"/>
      <c r="AF20" s="118"/>
      <c r="AG20" s="118"/>
      <c r="AH20" s="118"/>
      <c r="AI20" s="33">
        <v>31</v>
      </c>
      <c r="AJ20" s="35"/>
      <c r="AK20" s="35"/>
      <c r="AL20" s="35"/>
      <c r="AM20" s="35">
        <v>30</v>
      </c>
      <c r="AN20" s="32"/>
      <c r="AO20" s="32"/>
      <c r="AP20" s="32"/>
      <c r="AQ20" s="32"/>
      <c r="AR20" s="130">
        <v>1</v>
      </c>
      <c r="AS20" s="34">
        <v>14</v>
      </c>
      <c r="AT20" s="31"/>
      <c r="AU20" s="31"/>
      <c r="AV20" s="32"/>
      <c r="AW20" s="32"/>
      <c r="AX20" s="32"/>
      <c r="AY20" s="32"/>
    </row>
    <row r="21" spans="2:51" ht="25.5" customHeight="1">
      <c r="B21" s="480" t="s">
        <v>38</v>
      </c>
      <c r="C21" s="47" t="s">
        <v>88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33">
        <v>30</v>
      </c>
      <c r="T21" s="35"/>
      <c r="U21" s="35"/>
      <c r="V21" s="35"/>
      <c r="W21" s="35"/>
      <c r="X21" s="35"/>
      <c r="Y21" s="35"/>
      <c r="Z21" s="35"/>
      <c r="AA21" s="35">
        <v>30</v>
      </c>
      <c r="AB21" s="36"/>
      <c r="AC21" s="36"/>
      <c r="AD21" s="36"/>
      <c r="AE21" s="36">
        <v>31</v>
      </c>
      <c r="AF21" s="32"/>
      <c r="AG21" s="32"/>
      <c r="AH21" s="32"/>
      <c r="AI21" s="32"/>
      <c r="AJ21" s="31"/>
      <c r="AK21" s="31"/>
      <c r="AL21" s="31"/>
      <c r="AM21" s="31"/>
      <c r="AN21" s="32"/>
      <c r="AO21" s="32"/>
      <c r="AP21" s="32"/>
      <c r="AQ21" s="32"/>
      <c r="AR21" s="130">
        <v>1</v>
      </c>
      <c r="AS21" s="34">
        <v>14</v>
      </c>
      <c r="AT21" s="31"/>
      <c r="AU21" s="31"/>
      <c r="AV21" s="32"/>
      <c r="AW21" s="32"/>
      <c r="AX21" s="32"/>
      <c r="AY21" s="32"/>
    </row>
    <row r="22" spans="2:51" ht="25.5" customHeight="1">
      <c r="B22" s="480"/>
      <c r="C22" s="48" t="s">
        <v>89</v>
      </c>
      <c r="D22" s="412"/>
      <c r="E22" s="412"/>
      <c r="F22" s="412"/>
      <c r="G22" s="412"/>
      <c r="H22" s="412"/>
      <c r="I22" s="412"/>
      <c r="J22" s="412"/>
      <c r="K22" s="411"/>
      <c r="L22" s="412"/>
      <c r="M22" s="412"/>
      <c r="N22" s="412"/>
      <c r="O22" s="411"/>
      <c r="P22" s="412"/>
      <c r="Q22" s="412"/>
      <c r="R22" s="412"/>
      <c r="S22" s="411"/>
      <c r="T22" s="412"/>
      <c r="U22" s="412"/>
      <c r="V22" s="412"/>
      <c r="W22" s="411">
        <v>30</v>
      </c>
      <c r="X22" s="118"/>
      <c r="Y22" s="118"/>
      <c r="Z22" s="118"/>
      <c r="AA22" s="33">
        <v>30</v>
      </c>
      <c r="AB22" s="35"/>
      <c r="AC22" s="35"/>
      <c r="AD22" s="35"/>
      <c r="AE22" s="35">
        <v>31</v>
      </c>
      <c r="AF22" s="31"/>
      <c r="AG22" s="31"/>
      <c r="AH22" s="31"/>
      <c r="AI22" s="31"/>
      <c r="AJ22" s="31"/>
      <c r="AK22" s="31"/>
      <c r="AL22" s="31"/>
      <c r="AM22" s="31"/>
      <c r="AN22" s="32"/>
      <c r="AO22" s="32"/>
      <c r="AP22" s="32"/>
      <c r="AQ22" s="32"/>
      <c r="AR22" s="130">
        <v>1</v>
      </c>
      <c r="AS22" s="34">
        <v>14</v>
      </c>
      <c r="AT22" s="31"/>
      <c r="AU22" s="31"/>
      <c r="AV22" s="32"/>
      <c r="AW22" s="32"/>
      <c r="AX22" s="32"/>
      <c r="AY22" s="32"/>
    </row>
    <row r="23" spans="2:51" ht="25.5" customHeight="1">
      <c r="B23" s="480"/>
      <c r="C23" s="47" t="s">
        <v>223</v>
      </c>
      <c r="D23" s="31"/>
      <c r="E23" s="31"/>
      <c r="F23" s="31"/>
      <c r="G23" s="31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25"/>
      <c r="AO23" s="125"/>
      <c r="AP23" s="125"/>
      <c r="AQ23" s="125">
        <v>31</v>
      </c>
      <c r="AR23" s="130">
        <v>1</v>
      </c>
      <c r="AS23" s="34">
        <v>14</v>
      </c>
      <c r="AT23" s="31"/>
      <c r="AU23" s="31"/>
      <c r="AV23" s="32"/>
      <c r="AW23" s="32"/>
      <c r="AX23" s="32"/>
      <c r="AY23" s="32"/>
    </row>
    <row r="24" spans="2:51" ht="18.75">
      <c r="C24" s="47" t="s">
        <v>90</v>
      </c>
      <c r="D24" s="31"/>
      <c r="E24" s="31"/>
      <c r="F24" s="31"/>
      <c r="G24" s="31"/>
      <c r="H24" s="32"/>
      <c r="I24" s="32"/>
      <c r="J24" s="32"/>
      <c r="K24" s="32"/>
      <c r="L24" s="31"/>
      <c r="M24" s="31"/>
      <c r="N24" s="31"/>
      <c r="O24" s="31"/>
      <c r="P24" s="32"/>
      <c r="Q24" s="32"/>
      <c r="R24" s="32"/>
      <c r="S24" s="32"/>
      <c r="T24" s="31"/>
      <c r="U24" s="31"/>
      <c r="V24" s="31"/>
      <c r="W24" s="31"/>
      <c r="X24" s="32"/>
      <c r="Y24" s="32"/>
      <c r="Z24" s="32"/>
      <c r="AA24" s="32"/>
      <c r="AB24" s="31"/>
      <c r="AC24" s="31"/>
      <c r="AD24" s="31"/>
      <c r="AE24" s="31"/>
      <c r="AF24" s="32"/>
      <c r="AG24" s="32"/>
      <c r="AH24" s="32"/>
      <c r="AI24" s="32"/>
      <c r="AJ24" s="31"/>
      <c r="AK24" s="31"/>
      <c r="AL24" s="31"/>
      <c r="AM24" s="31"/>
      <c r="AN24" s="37"/>
      <c r="AO24" s="37"/>
      <c r="AP24" s="37"/>
      <c r="AQ24" s="37">
        <v>31</v>
      </c>
      <c r="AR24" s="130">
        <v>1</v>
      </c>
      <c r="AS24" s="34">
        <v>14</v>
      </c>
      <c r="AT24" s="31"/>
      <c r="AU24" s="31"/>
      <c r="AV24" s="32"/>
      <c r="AW24" s="32"/>
      <c r="AX24" s="32"/>
      <c r="AY24" s="32"/>
    </row>
    <row r="25" spans="2:51">
      <c r="C25" s="4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2:51">
      <c r="C26" s="50"/>
      <c r="D26" s="55" t="s">
        <v>91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22"/>
      <c r="AU26" s="22"/>
      <c r="AV26" s="22"/>
      <c r="AW26" s="22"/>
      <c r="AX26" s="22"/>
      <c r="AY26" s="22"/>
    </row>
    <row r="27" spans="2:51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22"/>
      <c r="AU27" s="22"/>
      <c r="AV27" s="22"/>
      <c r="AW27" s="22"/>
      <c r="AX27" s="22"/>
      <c r="AY27" s="22"/>
    </row>
    <row r="28" spans="2:51">
      <c r="C28" s="50"/>
      <c r="D28" s="120"/>
      <c r="E28" s="121"/>
      <c r="F28" s="51" t="s">
        <v>221</v>
      </c>
      <c r="G28" s="51"/>
      <c r="H28" s="51"/>
      <c r="I28" s="51"/>
      <c r="J28" s="51"/>
      <c r="K28" s="51"/>
      <c r="L28" s="51"/>
      <c r="M28" s="51"/>
      <c r="N28" s="51"/>
      <c r="O28" s="128"/>
      <c r="P28" s="129"/>
      <c r="Q28" s="51" t="s">
        <v>243</v>
      </c>
      <c r="R28" s="51"/>
      <c r="S28" s="51"/>
      <c r="T28" s="51"/>
      <c r="U28" s="51"/>
      <c r="V28" s="51"/>
      <c r="W28" s="51"/>
      <c r="X28" s="51"/>
      <c r="Y28" s="50"/>
      <c r="Z28" s="50"/>
      <c r="AA28" s="50"/>
      <c r="AB28" s="38"/>
      <c r="AC28" s="39"/>
      <c r="AD28" s="50" t="s">
        <v>228</v>
      </c>
      <c r="AE28" s="50"/>
      <c r="AF28" s="50"/>
      <c r="AG28" s="50"/>
      <c r="AH28" s="50"/>
      <c r="AI28" s="50"/>
      <c r="AJ28" s="50"/>
      <c r="AK28" s="50"/>
      <c r="AL28" s="50"/>
      <c r="AM28" s="131"/>
      <c r="AN28" s="132"/>
      <c r="AO28" s="50" t="s">
        <v>92</v>
      </c>
      <c r="AP28" s="50"/>
      <c r="AQ28" s="50"/>
      <c r="AR28" s="50"/>
      <c r="AS28" s="50"/>
      <c r="AT28" s="22"/>
      <c r="AU28" s="22"/>
      <c r="AV28" s="22"/>
      <c r="AW28" s="22"/>
      <c r="AX28" s="22"/>
      <c r="AY28" s="22"/>
    </row>
    <row r="29" spans="2:51" s="122" customFormat="1" ht="5.25" customHeight="1">
      <c r="C29" s="50"/>
      <c r="D29" s="123"/>
      <c r="E29" s="123"/>
      <c r="F29" s="50"/>
      <c r="G29" s="50"/>
      <c r="H29" s="50"/>
      <c r="I29" s="50"/>
      <c r="J29" s="50"/>
      <c r="K29" s="50"/>
      <c r="L29" s="50"/>
      <c r="M29" s="50"/>
      <c r="N29" s="50"/>
      <c r="O29" s="124"/>
      <c r="P29" s="124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126"/>
      <c r="AC29" s="127"/>
      <c r="AD29" s="50"/>
      <c r="AE29" s="50"/>
      <c r="AF29" s="50"/>
      <c r="AG29" s="50"/>
      <c r="AH29" s="50"/>
      <c r="AI29" s="50"/>
      <c r="AJ29" s="50"/>
      <c r="AK29" s="50"/>
      <c r="AL29" s="50"/>
      <c r="AM29" s="124"/>
      <c r="AN29" s="124"/>
      <c r="AO29" s="50"/>
      <c r="AP29" s="50"/>
      <c r="AQ29" s="50"/>
      <c r="AR29" s="50"/>
      <c r="AS29" s="50"/>
    </row>
    <row r="30" spans="2:51">
      <c r="C30" s="50"/>
      <c r="D30" s="40"/>
      <c r="E30" s="41"/>
      <c r="F30" s="51" t="s">
        <v>225</v>
      </c>
      <c r="G30" s="51"/>
      <c r="H30" s="51"/>
      <c r="I30" s="51"/>
      <c r="J30" s="51"/>
      <c r="K30" s="51"/>
      <c r="L30" s="51"/>
      <c r="M30" s="51"/>
      <c r="N30" s="51"/>
      <c r="O30" s="42"/>
      <c r="P30" s="43"/>
      <c r="Q30" s="51" t="s">
        <v>222</v>
      </c>
      <c r="R30" s="51"/>
      <c r="S30" s="51"/>
      <c r="T30" s="51"/>
      <c r="U30" s="51"/>
      <c r="V30" s="51"/>
      <c r="W30" s="51"/>
      <c r="X30" s="51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44"/>
      <c r="AN30" s="45"/>
      <c r="AO30" s="51" t="s">
        <v>93</v>
      </c>
      <c r="AP30" s="50"/>
      <c r="AQ30" s="50"/>
      <c r="AR30" s="50"/>
      <c r="AS30" s="50"/>
      <c r="AT30" s="22"/>
      <c r="AU30" s="22"/>
      <c r="AV30" s="22"/>
      <c r="AW30" s="22"/>
      <c r="AX30" s="22"/>
      <c r="AY30" s="22"/>
    </row>
    <row r="31" spans="2:51"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  <c r="N31" s="51"/>
      <c r="O31" s="51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22"/>
      <c r="AU31" s="22"/>
      <c r="AV31" s="22"/>
      <c r="AW31" s="22"/>
      <c r="AX31" s="22"/>
      <c r="AY31" s="22"/>
    </row>
    <row r="32" spans="2:51">
      <c r="C32" s="49"/>
      <c r="D32" s="52"/>
      <c r="E32" s="53" t="s">
        <v>94</v>
      </c>
      <c r="F32" s="54" t="s">
        <v>95</v>
      </c>
      <c r="G32" s="52"/>
      <c r="H32" s="52"/>
      <c r="I32" s="52"/>
      <c r="J32" s="52"/>
      <c r="K32" s="52"/>
      <c r="L32" s="52"/>
      <c r="M32" s="51"/>
      <c r="N32" s="51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22"/>
      <c r="AU32" s="22"/>
      <c r="AV32" s="22"/>
      <c r="AW32" s="22"/>
      <c r="AX32" s="22"/>
      <c r="AY32" s="22"/>
    </row>
    <row r="33" spans="3:51">
      <c r="C33" s="49"/>
      <c r="D33" s="52"/>
      <c r="E33" s="52"/>
      <c r="F33" s="55" t="s">
        <v>96</v>
      </c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22"/>
      <c r="AU33" s="22"/>
      <c r="AV33" s="22"/>
      <c r="AW33" s="22"/>
      <c r="AX33" s="22"/>
      <c r="AY33" s="22"/>
    </row>
    <row r="34" spans="3:51">
      <c r="C34" s="49"/>
      <c r="D34" s="52"/>
      <c r="E34" s="52"/>
      <c r="F34" s="55" t="s">
        <v>224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22"/>
      <c r="AU34" s="22"/>
      <c r="AV34" s="22"/>
      <c r="AW34" s="22"/>
      <c r="AX34" s="22"/>
      <c r="AY34" s="22"/>
    </row>
    <row r="35" spans="3:51" s="22" customFormat="1">
      <c r="F35" s="133" t="s">
        <v>226</v>
      </c>
    </row>
    <row r="36" spans="3:51" s="22" customFormat="1"/>
    <row r="37" spans="3:51" s="22" customFormat="1">
      <c r="D37" s="133"/>
      <c r="E37" s="134" t="s">
        <v>91</v>
      </c>
      <c r="F37" s="133" t="s">
        <v>229</v>
      </c>
      <c r="G37" s="133"/>
    </row>
    <row r="38" spans="3:51" s="135" customFormat="1" ht="15" customHeight="1">
      <c r="F38" s="479" t="s">
        <v>301</v>
      </c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479"/>
      <c r="AG38" s="479"/>
      <c r="AH38" s="479"/>
      <c r="AI38" s="479"/>
      <c r="AJ38" s="479"/>
      <c r="AK38" s="479"/>
      <c r="AL38" s="479"/>
      <c r="AM38" s="479"/>
      <c r="AN38" s="479"/>
      <c r="AO38" s="479"/>
    </row>
    <row r="39" spans="3:51" s="135" customFormat="1">
      <c r="F39" s="479" t="s">
        <v>302</v>
      </c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79"/>
      <c r="AL39" s="479"/>
      <c r="AM39" s="479"/>
      <c r="AN39" s="479"/>
      <c r="AO39" s="479"/>
    </row>
    <row r="40" spans="3:51" s="135" customFormat="1">
      <c r="F40" s="479" t="s">
        <v>303</v>
      </c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79"/>
      <c r="AJ40" s="479"/>
      <c r="AK40" s="479"/>
      <c r="AL40" s="479"/>
      <c r="AM40" s="479"/>
      <c r="AN40" s="479"/>
      <c r="AO40" s="479"/>
    </row>
    <row r="41" spans="3:51" s="135" customFormat="1">
      <c r="F41" s="479" t="s">
        <v>304</v>
      </c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79"/>
      <c r="AA41" s="479"/>
      <c r="AB41" s="479"/>
      <c r="AC41" s="479"/>
      <c r="AD41" s="479"/>
      <c r="AE41" s="479"/>
      <c r="AF41" s="479"/>
      <c r="AG41" s="479"/>
      <c r="AH41" s="479"/>
      <c r="AI41" s="479"/>
      <c r="AJ41" s="479"/>
      <c r="AK41" s="479"/>
      <c r="AL41" s="479"/>
      <c r="AM41" s="479"/>
      <c r="AN41" s="479"/>
      <c r="AO41" s="479"/>
    </row>
    <row r="42" spans="3:51" s="135" customFormat="1">
      <c r="F42" s="479" t="s">
        <v>305</v>
      </c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479"/>
      <c r="AA42" s="479"/>
      <c r="AB42" s="479"/>
      <c r="AC42" s="479"/>
      <c r="AD42" s="479"/>
      <c r="AE42" s="479"/>
      <c r="AF42" s="479"/>
      <c r="AG42" s="479"/>
      <c r="AH42" s="479"/>
      <c r="AI42" s="479"/>
      <c r="AJ42" s="479"/>
      <c r="AK42" s="479"/>
      <c r="AL42" s="479"/>
      <c r="AM42" s="479"/>
      <c r="AN42" s="479"/>
      <c r="AO42" s="479"/>
    </row>
    <row r="43" spans="3:51" s="135" customFormat="1">
      <c r="E43" s="134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</row>
    <row r="44" spans="3:51" s="135" customFormat="1">
      <c r="D44" s="414"/>
      <c r="E44" s="415"/>
      <c r="F44" s="416" t="s">
        <v>377</v>
      </c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416"/>
      <c r="AK44" s="416"/>
      <c r="AL44" s="416"/>
      <c r="AM44" s="416"/>
      <c r="AN44" s="416"/>
      <c r="AO44" s="416"/>
      <c r="AP44" s="416"/>
      <c r="AQ44" s="416"/>
      <c r="AR44" s="416"/>
      <c r="AS44" s="416"/>
    </row>
    <row r="45" spans="3:51" s="135" customFormat="1">
      <c r="F45" s="416" t="s">
        <v>378</v>
      </c>
      <c r="G45" s="416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6"/>
      <c r="AI45" s="416"/>
      <c r="AJ45" s="416"/>
      <c r="AK45" s="416"/>
      <c r="AL45" s="416"/>
      <c r="AM45" s="416"/>
      <c r="AN45" s="416"/>
      <c r="AO45" s="416"/>
      <c r="AP45" s="416"/>
      <c r="AQ45" s="416"/>
      <c r="AR45" s="416"/>
      <c r="AS45" s="416"/>
    </row>
    <row r="46" spans="3:51" s="135" customFormat="1"/>
    <row r="47" spans="3:51" s="135" customFormat="1"/>
    <row r="48" spans="3:51" s="22" customFormat="1"/>
    <row r="49" s="22" customFormat="1"/>
    <row r="50" s="22" customFormat="1"/>
    <row r="51" s="22" customFormat="1"/>
    <row r="52" s="22" customFormat="1"/>
    <row r="53" s="22" customFormat="1"/>
    <row r="54" s="22" customFormat="1"/>
    <row r="55" s="22" customFormat="1"/>
    <row r="56" s="22" customFormat="1"/>
    <row r="57" s="22" customFormat="1"/>
    <row r="58" s="22" customFormat="1"/>
    <row r="59" s="22" customFormat="1"/>
    <row r="60" s="22" customFormat="1"/>
    <row r="61" s="22" customFormat="1"/>
    <row r="62" s="22" customFormat="1"/>
    <row r="63" s="22" customFormat="1"/>
    <row r="64" s="22" customFormat="1"/>
    <row r="65" s="22" customFormat="1"/>
    <row r="66" s="22" customFormat="1"/>
    <row r="67" s="22" customFormat="1"/>
    <row r="68" s="22" customFormat="1"/>
    <row r="69" s="22" customFormat="1"/>
    <row r="70" s="22" customFormat="1"/>
    <row r="71" s="22" customFormat="1"/>
    <row r="72" s="22" customFormat="1"/>
    <row r="73" s="22" customFormat="1"/>
    <row r="74" s="22" customFormat="1"/>
    <row r="75" s="22" customFormat="1"/>
    <row r="76" s="22" customFormat="1"/>
    <row r="77" s="22" customFormat="1"/>
    <row r="78" s="22" customFormat="1"/>
    <row r="79" s="22" customFormat="1"/>
    <row r="80" s="22" customFormat="1"/>
    <row r="81" s="22" customFormat="1"/>
    <row r="82" s="22" customFormat="1"/>
    <row r="83" s="22" customFormat="1"/>
    <row r="84" s="22" customFormat="1"/>
    <row r="85" s="22" customFormat="1"/>
    <row r="86" s="22" customFormat="1"/>
    <row r="87" s="22" customFormat="1"/>
    <row r="88" s="22" customFormat="1"/>
    <row r="89" s="22" customFormat="1"/>
    <row r="90" s="22" customFormat="1"/>
    <row r="91" s="22" customFormat="1"/>
    <row r="92" s="22" customFormat="1"/>
    <row r="93" s="22" customFormat="1"/>
    <row r="94" s="22" customFormat="1"/>
    <row r="95" s="22" customFormat="1"/>
    <row r="96" s="22" customFormat="1"/>
    <row r="97" s="22" customFormat="1"/>
    <row r="98" s="22" customFormat="1"/>
    <row r="99" s="22" customFormat="1"/>
    <row r="100" s="22" customFormat="1"/>
    <row r="101" s="22" customFormat="1"/>
    <row r="102" s="22" customFormat="1"/>
    <row r="103" s="22" customFormat="1"/>
    <row r="104" s="22" customFormat="1"/>
    <row r="105" s="22" customFormat="1"/>
    <row r="106" s="22" customFormat="1"/>
    <row r="107" s="22" customFormat="1"/>
    <row r="108" s="22" customFormat="1"/>
    <row r="109" s="22" customFormat="1"/>
    <row r="110" s="22" customFormat="1"/>
    <row r="111" s="22" customFormat="1"/>
    <row r="112" s="22" customFormat="1"/>
    <row r="113" s="22" customFormat="1"/>
    <row r="114" s="22" customFormat="1"/>
    <row r="115" s="22" customFormat="1"/>
    <row r="116" s="22" customFormat="1"/>
    <row r="117" s="22" customFormat="1"/>
    <row r="118" s="22" customFormat="1"/>
    <row r="119" s="22" customFormat="1"/>
    <row r="120" s="22" customFormat="1"/>
    <row r="121" s="22" customFormat="1"/>
    <row r="122" s="22" customFormat="1"/>
    <row r="123" s="22" customFormat="1"/>
    <row r="124" s="22" customFormat="1"/>
    <row r="125" s="22" customFormat="1"/>
    <row r="126" s="22" customFormat="1"/>
    <row r="127" s="22" customFormat="1"/>
    <row r="128" s="22" customFormat="1"/>
    <row r="129" s="22" customFormat="1"/>
    <row r="130" s="22" customFormat="1"/>
    <row r="131" s="22" customFormat="1"/>
    <row r="132" s="22" customFormat="1"/>
    <row r="133" s="22" customFormat="1"/>
    <row r="134" s="22" customFormat="1"/>
    <row r="135" s="22" customFormat="1"/>
    <row r="136" s="22" customFormat="1"/>
    <row r="137" s="22" customFormat="1"/>
    <row r="138" s="22" customFormat="1"/>
    <row r="139" s="22" customFormat="1"/>
    <row r="140" s="22" customFormat="1"/>
    <row r="141" s="22" customFormat="1"/>
    <row r="142" s="22" customFormat="1"/>
    <row r="143" s="22" customFormat="1"/>
    <row r="144" s="22" customFormat="1"/>
    <row r="145" s="22" customFormat="1"/>
    <row r="146" s="22" customFormat="1"/>
    <row r="147" s="22" customFormat="1"/>
    <row r="148" s="22" customFormat="1"/>
    <row r="149" s="22" customFormat="1"/>
    <row r="150" s="22" customFormat="1"/>
    <row r="151" s="22" customFormat="1"/>
    <row r="152" s="22" customFormat="1"/>
    <row r="153" s="22" customFormat="1"/>
    <row r="154" s="22" customFormat="1"/>
    <row r="155" s="22" customFormat="1"/>
    <row r="156" s="22" customFormat="1"/>
    <row r="157" s="22" customFormat="1"/>
    <row r="158" s="22" customFormat="1"/>
    <row r="159" s="22" customFormat="1"/>
    <row r="160" s="22" customFormat="1"/>
    <row r="161" s="22" customFormat="1"/>
    <row r="162" s="22" customFormat="1"/>
    <row r="163" s="22" customFormat="1"/>
    <row r="164" s="22" customFormat="1"/>
    <row r="165" s="22" customFormat="1"/>
    <row r="166" s="22" customFormat="1"/>
    <row r="167" s="22" customFormat="1"/>
    <row r="168" s="22" customFormat="1"/>
    <row r="169" s="22" customFormat="1"/>
    <row r="170" s="22" customFormat="1"/>
    <row r="171" s="22" customFormat="1"/>
    <row r="172" s="22" customFormat="1"/>
    <row r="173" s="22" customFormat="1"/>
    <row r="174" s="22" customFormat="1"/>
    <row r="175" s="22" customFormat="1"/>
    <row r="176" s="22" customFormat="1"/>
    <row r="177" s="22" customFormat="1"/>
    <row r="178" s="22" customFormat="1"/>
    <row r="179" s="22" customFormat="1"/>
    <row r="180" s="22" customFormat="1"/>
    <row r="181" s="22" customFormat="1"/>
    <row r="182" s="22" customFormat="1"/>
    <row r="183" s="22" customFormat="1"/>
    <row r="184" s="22" customFormat="1"/>
    <row r="185" s="22" customFormat="1"/>
    <row r="186" s="22" customFormat="1"/>
    <row r="187" s="22" customFormat="1"/>
    <row r="188" s="22" customFormat="1"/>
    <row r="189" s="22" customFormat="1"/>
    <row r="190" s="22" customFormat="1"/>
    <row r="191" s="22" customFormat="1"/>
    <row r="192" s="22" customFormat="1"/>
    <row r="193" s="22" customFormat="1"/>
    <row r="194" s="22" customFormat="1"/>
    <row r="195" s="22" customFormat="1"/>
    <row r="196" s="22" customFormat="1"/>
    <row r="197" s="22" customFormat="1"/>
    <row r="198" s="22" customFormat="1"/>
    <row r="199" s="22" customFormat="1"/>
    <row r="200" s="22" customFormat="1"/>
    <row r="201" s="22" customFormat="1"/>
    <row r="202" s="22" customFormat="1"/>
    <row r="203" s="22" customFormat="1"/>
    <row r="204" s="22" customFormat="1"/>
    <row r="205" s="22" customFormat="1"/>
    <row r="206" s="22" customFormat="1"/>
    <row r="207" s="22" customFormat="1"/>
    <row r="208" s="22" customFormat="1"/>
    <row r="209" s="22" customFormat="1"/>
    <row r="210" s="22" customFormat="1"/>
    <row r="211" s="22" customFormat="1"/>
    <row r="212" s="22" customFormat="1"/>
    <row r="213" s="22" customFormat="1"/>
    <row r="214" s="22" customFormat="1"/>
    <row r="215" s="22" customFormat="1"/>
    <row r="216" s="22" customFormat="1"/>
    <row r="217" s="22" customFormat="1"/>
    <row r="218" s="22" customFormat="1"/>
    <row r="219" s="22" customFormat="1"/>
    <row r="220" s="22" customFormat="1"/>
    <row r="221" s="22" customFormat="1"/>
    <row r="222" s="22" customFormat="1"/>
    <row r="223" s="22" customFormat="1"/>
    <row r="224" s="22" customFormat="1"/>
    <row r="225" s="22" customFormat="1"/>
    <row r="226" s="22" customFormat="1"/>
    <row r="227" s="22" customFormat="1"/>
    <row r="228" s="22" customFormat="1"/>
    <row r="229" s="22" customFormat="1"/>
    <row r="230" s="22" customFormat="1"/>
    <row r="231" s="22" customFormat="1"/>
    <row r="232" s="22" customFormat="1"/>
    <row r="233" s="22" customFormat="1"/>
    <row r="234" s="22" customFormat="1"/>
    <row r="235" s="22" customFormat="1"/>
    <row r="236" s="22" customFormat="1"/>
    <row r="237" s="22" customFormat="1"/>
    <row r="238" s="22" customFormat="1"/>
    <row r="239" s="22" customFormat="1"/>
    <row r="240" s="22" customFormat="1"/>
    <row r="241" s="22" customFormat="1"/>
    <row r="242" s="22" customFormat="1"/>
    <row r="243" s="22" customFormat="1"/>
    <row r="244" s="22" customFormat="1"/>
    <row r="245" s="22" customFormat="1"/>
    <row r="246" s="22" customFormat="1"/>
    <row r="247" s="22" customFormat="1"/>
    <row r="248" s="22" customFormat="1"/>
    <row r="249" s="22" customFormat="1"/>
    <row r="250" s="22" customFormat="1"/>
    <row r="251" s="22" customFormat="1"/>
    <row r="252" s="22" customFormat="1"/>
    <row r="253" s="22" customFormat="1"/>
    <row r="254" s="22" customFormat="1"/>
    <row r="255" s="22" customFormat="1"/>
    <row r="256" s="22" customFormat="1"/>
    <row r="257" s="22" customFormat="1"/>
    <row r="258" s="22" customFormat="1"/>
    <row r="259" s="22" customFormat="1"/>
    <row r="260" s="22" customFormat="1"/>
    <row r="261" s="22" customFormat="1"/>
    <row r="262" s="22" customFormat="1"/>
    <row r="263" s="22" customFormat="1"/>
    <row r="264" s="22" customFormat="1"/>
    <row r="265" s="22" customFormat="1"/>
    <row r="266" s="22" customFormat="1"/>
    <row r="267" s="22" customFormat="1"/>
    <row r="268" s="22" customFormat="1"/>
    <row r="269" s="22" customFormat="1"/>
    <row r="270" s="22" customFormat="1"/>
    <row r="271" s="22" customFormat="1"/>
    <row r="272" s="22" customFormat="1"/>
    <row r="273" s="22" customFormat="1"/>
    <row r="274" s="22" customFormat="1"/>
    <row r="275" s="22" customFormat="1"/>
    <row r="276" s="22" customFormat="1"/>
    <row r="277" s="22" customFormat="1"/>
    <row r="278" s="22" customFormat="1"/>
    <row r="279" s="22" customFormat="1"/>
    <row r="280" s="22" customFormat="1"/>
    <row r="281" s="22" customFormat="1"/>
    <row r="282" s="22" customFormat="1"/>
    <row r="283" s="22" customFormat="1"/>
    <row r="284" s="22" customFormat="1"/>
    <row r="285" s="22" customFormat="1"/>
    <row r="286" s="22" customFormat="1"/>
    <row r="287" s="22" customFormat="1"/>
    <row r="288" s="22" customFormat="1"/>
    <row r="289" s="22" customFormat="1"/>
    <row r="290" s="22" customFormat="1"/>
    <row r="291" s="22" customFormat="1"/>
    <row r="292" s="22" customFormat="1"/>
    <row r="293" s="22" customFormat="1"/>
    <row r="294" s="22" customFormat="1"/>
    <row r="295" s="22" customFormat="1"/>
    <row r="296" s="22" customFormat="1"/>
    <row r="297" s="22" customFormat="1"/>
    <row r="298" s="22" customFormat="1"/>
    <row r="299" s="22" customFormat="1"/>
    <row r="300" s="22" customFormat="1"/>
    <row r="301" s="22" customFormat="1"/>
    <row r="302" s="22" customFormat="1"/>
    <row r="303" s="22" customFormat="1"/>
    <row r="304" s="22" customFormat="1"/>
    <row r="305" s="22" customFormat="1"/>
    <row r="306" s="22" customFormat="1"/>
    <row r="307" s="22" customFormat="1"/>
    <row r="308" s="22" customFormat="1"/>
    <row r="309" s="22" customFormat="1"/>
    <row r="310" s="22" customFormat="1"/>
    <row r="311" s="22" customFormat="1"/>
    <row r="312" s="22" customFormat="1"/>
    <row r="313" s="22" customFormat="1"/>
    <row r="314" s="22" customFormat="1"/>
    <row r="315" s="22" customFormat="1"/>
    <row r="316" s="22" customFormat="1"/>
    <row r="317" s="22" customFormat="1"/>
    <row r="318" s="22" customFormat="1"/>
    <row r="319" s="22" customFormat="1"/>
    <row r="320" s="22" customFormat="1"/>
    <row r="321" s="22" customFormat="1"/>
    <row r="322" s="22" customFormat="1"/>
    <row r="323" s="22" customFormat="1"/>
    <row r="324" s="22" customFormat="1"/>
    <row r="325" s="22" customFormat="1"/>
    <row r="326" s="22" customFormat="1"/>
    <row r="327" s="22" customFormat="1"/>
    <row r="328" s="22" customFormat="1"/>
    <row r="329" s="22" customFormat="1"/>
    <row r="330" s="22" customFormat="1"/>
    <row r="331" s="22" customFormat="1"/>
    <row r="332" s="22" customFormat="1"/>
    <row r="333" s="22" customFormat="1"/>
    <row r="334" s="22" customFormat="1"/>
    <row r="335" s="22" customFormat="1"/>
    <row r="336" s="22" customFormat="1"/>
    <row r="337" s="22" customFormat="1"/>
    <row r="338" s="22" customFormat="1"/>
    <row r="339" s="22" customFormat="1"/>
    <row r="340" s="22" customFormat="1"/>
    <row r="341" s="22" customFormat="1"/>
    <row r="342" s="22" customFormat="1"/>
  </sheetData>
  <sheetProtection password="9630" sheet="1" selectLockedCells="1" selectUnlockedCells="1"/>
  <mergeCells count="21">
    <mergeCell ref="D2:AY2"/>
    <mergeCell ref="D4:G4"/>
    <mergeCell ref="H4:K4"/>
    <mergeCell ref="L4:O4"/>
    <mergeCell ref="P4:S4"/>
    <mergeCell ref="T4:W4"/>
    <mergeCell ref="X4:AA4"/>
    <mergeCell ref="AV4:AY4"/>
    <mergeCell ref="B15:B20"/>
    <mergeCell ref="B21:B23"/>
    <mergeCell ref="B6:B14"/>
    <mergeCell ref="AN4:AQ4"/>
    <mergeCell ref="AR4:AU4"/>
    <mergeCell ref="AB4:AE4"/>
    <mergeCell ref="AF4:AI4"/>
    <mergeCell ref="AJ4:AM4"/>
    <mergeCell ref="F38:AO38"/>
    <mergeCell ref="F39:AO39"/>
    <mergeCell ref="F40:AO40"/>
    <mergeCell ref="F41:AO41"/>
    <mergeCell ref="F42:AO42"/>
  </mergeCells>
  <phoneticPr fontId="50" type="noConversion"/>
  <pageMargins left="0.51181102362204722" right="0.51181102362204722" top="0.78740157480314965" bottom="0.78740157480314965" header="0.31496062992125984" footer="0.31496062992125984"/>
  <pageSetup paperSize="9" scale="57" orientation="landscape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Plan11">
    <tabColor theme="7" tint="0.59999389629810485"/>
  </sheetPr>
  <dimension ref="A1:BV164"/>
  <sheetViews>
    <sheetView view="pageBreakPreview" topLeftCell="A8" zoomScale="85" zoomScaleNormal="55" zoomScaleSheetLayoutView="85" zoomScalePageLayoutView="85" workbookViewId="0">
      <selection activeCell="L14" sqref="L14"/>
    </sheetView>
  </sheetViews>
  <sheetFormatPr defaultRowHeight="15"/>
  <cols>
    <col min="1" max="1" width="9.140625" style="303"/>
    <col min="2" max="2" width="9.7109375" style="303" bestFit="1" customWidth="1"/>
    <col min="3" max="3" width="9.85546875" style="308" customWidth="1"/>
    <col min="4" max="4" width="55.140625" style="308" customWidth="1"/>
    <col min="5" max="5" width="12" style="308" customWidth="1"/>
    <col min="6" max="6" width="11.85546875" style="308" customWidth="1"/>
    <col min="7" max="7" width="10.42578125" style="308" customWidth="1"/>
    <col min="8" max="9" width="16.28515625" style="308" customWidth="1"/>
    <col min="10" max="10" width="4.7109375" style="308" customWidth="1"/>
    <col min="11" max="11" width="7.28515625" style="308" customWidth="1"/>
    <col min="12" max="12" width="15.7109375" style="307" customWidth="1"/>
    <col min="13" max="13" width="15.7109375" style="308" customWidth="1"/>
    <col min="14" max="14" width="20.7109375" style="308" customWidth="1"/>
    <col min="15" max="15" width="22.140625" style="308" customWidth="1"/>
    <col min="16" max="16" width="12.7109375" style="308" customWidth="1"/>
    <col min="17" max="17" width="1.7109375" style="308" customWidth="1"/>
    <col min="18" max="18" width="15.7109375" style="307" customWidth="1"/>
    <col min="19" max="19" width="15.7109375" style="308" customWidth="1"/>
    <col min="20" max="20" width="20.7109375" style="308" customWidth="1"/>
    <col min="21" max="21" width="22.140625" style="308" customWidth="1"/>
    <col min="22" max="22" width="12.7109375" style="308" customWidth="1"/>
    <col min="23" max="23" width="1.7109375" style="308" customWidth="1"/>
    <col min="24" max="24" width="15.7109375" style="307" customWidth="1"/>
    <col min="25" max="25" width="15.7109375" style="308" customWidth="1"/>
    <col min="26" max="26" width="20.7109375" style="308" customWidth="1"/>
    <col min="27" max="27" width="22.140625" style="308" customWidth="1"/>
    <col min="28" max="28" width="12.7109375" style="308" customWidth="1"/>
    <col min="29" max="29" width="1.28515625" style="308" customWidth="1"/>
    <col min="30" max="30" width="1.42578125" style="308" customWidth="1"/>
    <col min="31" max="31" width="7.85546875" style="307" customWidth="1"/>
    <col min="32" max="32" width="15.7109375" style="308" customWidth="1"/>
    <col min="33" max="33" width="17.85546875" style="308" customWidth="1"/>
    <col min="34" max="34" width="19" style="308" customWidth="1"/>
    <col min="35" max="35" width="22.140625" style="308" customWidth="1"/>
    <col min="36" max="36" width="12.85546875" style="308" bestFit="1" customWidth="1"/>
    <col min="37" max="37" width="1.5703125" style="308" customWidth="1"/>
    <col min="38" max="41" width="16.28515625" style="308" customWidth="1"/>
    <col min="42" max="42" width="1.5703125" style="308" customWidth="1"/>
    <col min="43" max="43" width="18.140625" style="308" customWidth="1"/>
    <col min="44" max="44" width="0.7109375" style="308" customWidth="1"/>
    <col min="45" max="45" width="18.140625" style="308" customWidth="1"/>
    <col min="46" max="46" width="1.28515625" style="308" customWidth="1"/>
    <col min="47" max="47" width="69.85546875" style="308" customWidth="1"/>
    <col min="48" max="48" width="14.140625" style="308" customWidth="1"/>
    <col min="49" max="49" width="15.7109375" style="307" customWidth="1"/>
    <col min="50" max="50" width="2" style="308" customWidth="1"/>
    <col min="51" max="52" width="15.7109375" style="308" customWidth="1"/>
    <col min="53" max="53" width="9.140625" style="308"/>
    <col min="54" max="54" width="0" style="308" hidden="1" customWidth="1"/>
    <col min="55" max="62" width="9.140625" style="308"/>
    <col min="63" max="63" width="9.140625" style="367"/>
    <col min="64" max="66" width="9.140625" style="367" customWidth="1"/>
    <col min="67" max="67" width="9.5703125" style="367" customWidth="1"/>
    <col min="68" max="68" width="9.140625" style="367" customWidth="1"/>
    <col min="69" max="69" width="19.5703125" style="367" customWidth="1"/>
    <col min="70" max="70" width="9.140625" style="367" customWidth="1"/>
    <col min="71" max="73" width="9.140625" style="461" customWidth="1"/>
    <col min="74" max="74" width="10.140625" style="461" customWidth="1"/>
    <col min="75" max="75" width="9.140625" style="308" customWidth="1"/>
    <col min="76" max="16384" width="9.140625" style="308"/>
  </cols>
  <sheetData>
    <row r="1" spans="1:70">
      <c r="C1" s="304"/>
      <c r="D1" s="304"/>
      <c r="E1" s="304"/>
      <c r="F1" s="304"/>
      <c r="G1" s="304"/>
      <c r="H1" s="304"/>
      <c r="I1" s="304"/>
      <c r="J1" s="304"/>
      <c r="K1" s="151"/>
      <c r="L1" s="305"/>
      <c r="M1" s="151"/>
      <c r="N1" s="151"/>
      <c r="O1" s="151"/>
      <c r="P1" s="151"/>
      <c r="Q1" s="151"/>
      <c r="R1" s="306"/>
      <c r="S1" s="202"/>
      <c r="T1" s="202"/>
      <c r="U1" s="202"/>
      <c r="V1" s="202"/>
      <c r="W1" s="202"/>
      <c r="X1" s="306"/>
      <c r="Y1" s="202"/>
      <c r="Z1" s="202"/>
      <c r="AA1" s="202"/>
      <c r="AB1" s="202"/>
      <c r="AC1" s="202"/>
      <c r="AD1" s="202"/>
    </row>
    <row r="2" spans="1:70" ht="26.25">
      <c r="C2" s="304"/>
      <c r="D2" s="304"/>
      <c r="E2" s="5"/>
      <c r="F2" s="5"/>
      <c r="G2" s="5"/>
      <c r="H2" s="5"/>
      <c r="I2" s="5"/>
      <c r="J2" s="5"/>
      <c r="K2" s="151"/>
      <c r="L2" s="306"/>
      <c r="M2" s="56"/>
      <c r="N2" s="56"/>
      <c r="O2" s="95" t="str">
        <f>'1. Oficialização da Demanda'!E2</f>
        <v>NORMA ADMINISTRATIVA - ROTINA: FLUXO DE PROCESSOS</v>
      </c>
      <c r="P2" s="87"/>
      <c r="Q2" s="309"/>
      <c r="R2" s="310"/>
      <c r="S2" s="309"/>
      <c r="T2" s="309"/>
      <c r="U2" s="309"/>
      <c r="V2" s="309"/>
      <c r="W2" s="202"/>
      <c r="X2" s="306"/>
      <c r="Y2" s="202"/>
      <c r="Z2" s="202"/>
      <c r="AA2" s="202"/>
      <c r="AB2" s="202"/>
      <c r="AC2" s="202"/>
      <c r="AD2" s="202"/>
      <c r="AE2" s="311"/>
      <c r="AF2" s="312"/>
      <c r="AG2" s="312"/>
      <c r="AH2" s="312"/>
      <c r="AI2" s="95" t="str">
        <f>'1. Oficialização da Demanda'!E2</f>
        <v>NORMA ADMINISTRATIVA - ROTINA: FLUXO DE PROCESSOS</v>
      </c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1"/>
      <c r="AX2" s="312"/>
      <c r="AY2" s="312"/>
      <c r="AZ2" s="312"/>
    </row>
    <row r="3" spans="1:70" ht="25.5">
      <c r="C3" s="304"/>
      <c r="D3" s="304"/>
      <c r="E3" s="6"/>
      <c r="F3" s="6"/>
      <c r="G3" s="6"/>
      <c r="H3" s="6"/>
      <c r="I3" s="6"/>
      <c r="J3" s="6"/>
      <c r="K3" s="151"/>
      <c r="L3" s="306"/>
      <c r="M3" s="57"/>
      <c r="N3" s="57"/>
      <c r="O3" s="96" t="str">
        <f>'1. Oficialização da Demanda'!E3</f>
        <v>AQUISIÇÃO DE BENS MATERIAIS</v>
      </c>
      <c r="P3" s="89"/>
      <c r="Q3" s="309"/>
      <c r="R3" s="310"/>
      <c r="S3" s="309"/>
      <c r="T3" s="309"/>
      <c r="U3" s="309"/>
      <c r="V3" s="309"/>
      <c r="W3" s="202"/>
      <c r="X3" s="306"/>
      <c r="Y3" s="202"/>
      <c r="Z3" s="202"/>
      <c r="AA3" s="202"/>
      <c r="AB3" s="202"/>
      <c r="AC3" s="202"/>
      <c r="AD3" s="202"/>
      <c r="AE3" s="311"/>
      <c r="AF3" s="312"/>
      <c r="AG3" s="312"/>
      <c r="AH3" s="312"/>
      <c r="AI3" s="96" t="str">
        <f>'1. Oficialização da Demanda'!E3</f>
        <v>AQUISIÇÃO DE BENS MATERIAIS</v>
      </c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1"/>
      <c r="AX3" s="312"/>
      <c r="AY3" s="312"/>
      <c r="AZ3" s="312"/>
    </row>
    <row r="4" spans="1:70" ht="25.5">
      <c r="C4" s="304"/>
      <c r="D4" s="304"/>
      <c r="E4" s="1"/>
      <c r="F4" s="1"/>
      <c r="G4" s="1"/>
      <c r="H4" s="1"/>
      <c r="I4" s="1"/>
      <c r="J4" s="1"/>
      <c r="K4" s="151"/>
      <c r="L4" s="306"/>
      <c r="M4" s="83"/>
      <c r="N4" s="83"/>
      <c r="O4" s="96" t="str">
        <f>'1. Oficialização da Demanda'!E4</f>
        <v>FOLHA DE INFORMAÇÃO</v>
      </c>
      <c r="P4" s="90"/>
      <c r="Q4" s="309"/>
      <c r="R4" s="310"/>
      <c r="S4" s="309"/>
      <c r="T4" s="309"/>
      <c r="U4" s="309"/>
      <c r="V4" s="309"/>
      <c r="W4" s="202"/>
      <c r="X4" s="306"/>
      <c r="Y4" s="202"/>
      <c r="Z4" s="202"/>
      <c r="AA4" s="202"/>
      <c r="AB4" s="202"/>
      <c r="AC4" s="202"/>
      <c r="AD4" s="202"/>
      <c r="AE4" s="311"/>
      <c r="AF4" s="312"/>
      <c r="AG4" s="312"/>
      <c r="AH4" s="312"/>
      <c r="AI4" s="96" t="str">
        <f>'1. Oficialização da Demanda'!E4</f>
        <v>FOLHA DE INFORMAÇÃO</v>
      </c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1"/>
      <c r="AX4" s="312"/>
      <c r="AY4" s="312"/>
      <c r="AZ4" s="312"/>
    </row>
    <row r="5" spans="1:70" ht="25.5">
      <c r="C5" s="304"/>
      <c r="D5" s="304"/>
      <c r="E5" s="3"/>
      <c r="F5" s="3"/>
      <c r="G5" s="3"/>
      <c r="H5" s="3"/>
      <c r="I5" s="3"/>
      <c r="J5" s="3"/>
      <c r="K5" s="151"/>
      <c r="L5" s="306"/>
      <c r="M5" s="84"/>
      <c r="N5" s="84"/>
      <c r="O5" s="96" t="str">
        <f>'1. Oficialização da Demanda'!E5</f>
        <v>Nº 01 - PROCESSOS DE AQUISIÇÃO DE BENS PARA DESENVOLVIMENTO DE PESQUISAS</v>
      </c>
      <c r="P5" s="92"/>
      <c r="Q5" s="309"/>
      <c r="R5" s="310"/>
      <c r="S5" s="309"/>
      <c r="T5" s="309"/>
      <c r="U5" s="309"/>
      <c r="V5" s="309"/>
      <c r="W5" s="202"/>
      <c r="X5" s="306"/>
      <c r="Y5" s="202"/>
      <c r="Z5" s="202"/>
      <c r="AA5" s="202"/>
      <c r="AB5" s="202"/>
      <c r="AC5" s="202"/>
      <c r="AD5" s="202"/>
      <c r="AE5" s="311"/>
      <c r="AF5" s="312"/>
      <c r="AG5" s="312"/>
      <c r="AH5" s="312"/>
      <c r="AI5" s="96" t="str">
        <f>'1. Oficialização da Demanda'!E5</f>
        <v>Nº 01 - PROCESSOS DE AQUISIÇÃO DE BENS PARA DESENVOLVIMENTO DE PESQUISAS</v>
      </c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1"/>
      <c r="AX5" s="312"/>
      <c r="AY5" s="312"/>
      <c r="AZ5" s="312"/>
    </row>
    <row r="6" spans="1:70" ht="42.75">
      <c r="C6" s="304"/>
      <c r="D6" s="304"/>
      <c r="E6" s="1"/>
      <c r="F6" s="1"/>
      <c r="G6" s="1"/>
      <c r="H6" s="1"/>
      <c r="I6" s="1"/>
      <c r="J6" s="1"/>
      <c r="K6" s="151"/>
      <c r="L6" s="306"/>
      <c r="M6" s="85"/>
      <c r="N6" s="85"/>
      <c r="O6" s="93" t="str">
        <f>'1. Oficialização da Demanda'!E6</f>
        <v>D    I    R    A    P</v>
      </c>
      <c r="P6" s="93"/>
      <c r="Q6" s="93"/>
      <c r="R6" s="280"/>
      <c r="S6" s="93"/>
      <c r="T6" s="93"/>
      <c r="U6" s="93"/>
      <c r="V6" s="93"/>
      <c r="W6" s="202"/>
      <c r="X6" s="306"/>
      <c r="Y6" s="202"/>
      <c r="Z6" s="202"/>
      <c r="AA6" s="202"/>
      <c r="AB6" s="202"/>
      <c r="AC6" s="202"/>
      <c r="AD6" s="202"/>
      <c r="AE6" s="311"/>
      <c r="AF6" s="312"/>
      <c r="AG6" s="312"/>
      <c r="AH6" s="312"/>
      <c r="AI6" s="93" t="str">
        <f>'1. Oficialização da Demanda'!E6</f>
        <v>D    I    R    A    P</v>
      </c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1"/>
      <c r="AX6" s="312"/>
      <c r="AY6" s="312"/>
      <c r="AZ6" s="312"/>
    </row>
    <row r="7" spans="1:70" ht="26.25">
      <c r="C7" s="304"/>
      <c r="D7" s="304"/>
      <c r="E7" s="2"/>
      <c r="F7" s="2"/>
      <c r="G7" s="2"/>
      <c r="H7" s="2"/>
      <c r="I7" s="2"/>
      <c r="J7" s="2"/>
      <c r="K7" s="151"/>
      <c r="L7" s="306"/>
      <c r="M7" s="86"/>
      <c r="N7" s="86"/>
      <c r="O7" s="97" t="s">
        <v>329</v>
      </c>
      <c r="P7" s="91"/>
      <c r="Q7" s="309"/>
      <c r="R7" s="310"/>
      <c r="S7" s="309"/>
      <c r="T7" s="309"/>
      <c r="U7" s="309"/>
      <c r="V7" s="309"/>
      <c r="W7" s="202"/>
      <c r="X7" s="306"/>
      <c r="Y7" s="202"/>
      <c r="Z7" s="202"/>
      <c r="AA7" s="202"/>
      <c r="AB7" s="202"/>
      <c r="AC7" s="202"/>
      <c r="AD7" s="202"/>
      <c r="AE7" s="311"/>
      <c r="AF7" s="312"/>
      <c r="AG7" s="312"/>
      <c r="AH7" s="312"/>
      <c r="AI7" s="97" t="str">
        <f>O7</f>
        <v>PARA USO DA DIVOC, SEACOs ou DOS REQUISITANTES</v>
      </c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1"/>
      <c r="AX7" s="312"/>
      <c r="AY7" s="312"/>
      <c r="AZ7" s="312"/>
    </row>
    <row r="8" spans="1:70" ht="68.25" customHeight="1">
      <c r="C8" s="15"/>
      <c r="D8" s="16"/>
      <c r="E8" s="14"/>
      <c r="F8" s="17"/>
      <c r="K8" s="312"/>
      <c r="L8" s="587" t="s">
        <v>359</v>
      </c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313"/>
      <c r="AD8" s="313"/>
      <c r="AE8" s="587" t="s">
        <v>322</v>
      </c>
      <c r="AF8" s="587"/>
      <c r="AG8" s="587"/>
      <c r="AH8" s="587"/>
      <c r="AI8" s="587"/>
      <c r="AJ8" s="587"/>
      <c r="AK8" s="587"/>
      <c r="AL8" s="587"/>
      <c r="AM8" s="587"/>
      <c r="AN8" s="587"/>
      <c r="AO8" s="587"/>
      <c r="AP8" s="587"/>
      <c r="AQ8" s="587"/>
      <c r="AR8" s="587"/>
      <c r="AS8" s="587"/>
      <c r="AT8" s="587"/>
      <c r="AU8" s="587"/>
      <c r="AV8" s="313"/>
      <c r="AW8" s="313"/>
      <c r="AX8" s="313"/>
      <c r="AY8" s="313"/>
      <c r="AZ8" s="313"/>
    </row>
    <row r="9" spans="1:70" ht="15.75">
      <c r="C9" s="18"/>
      <c r="D9" s="18"/>
      <c r="E9" s="18"/>
      <c r="F9" s="18"/>
      <c r="G9" s="14"/>
      <c r="H9" s="18"/>
      <c r="I9" s="18"/>
      <c r="J9" s="18"/>
      <c r="K9" s="312"/>
      <c r="L9" s="311"/>
      <c r="M9" s="312"/>
      <c r="N9" s="312"/>
      <c r="O9" s="312"/>
      <c r="P9" s="312"/>
      <c r="Q9" s="312"/>
      <c r="R9" s="311"/>
      <c r="S9" s="312"/>
      <c r="T9" s="312"/>
      <c r="U9" s="312"/>
      <c r="V9" s="312"/>
      <c r="W9" s="312"/>
      <c r="X9" s="311"/>
      <c r="Y9" s="312"/>
      <c r="Z9" s="312"/>
      <c r="AA9" s="312"/>
      <c r="AB9" s="378" t="str">
        <f>'1. Oficialização da Demanda'!I11</f>
        <v>Revisão: 2018.09.14</v>
      </c>
      <c r="AC9" s="312"/>
      <c r="AD9" s="312"/>
      <c r="AE9" s="311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78" t="str">
        <f>'1. Oficialização da Demanda'!I11</f>
        <v>Revisão: 2018.09.14</v>
      </c>
      <c r="AV9" s="312"/>
      <c r="AW9" s="311"/>
      <c r="AX9" s="312"/>
      <c r="AY9" s="312"/>
      <c r="AZ9" s="312"/>
    </row>
    <row r="10" spans="1:70" ht="33.75" customHeight="1">
      <c r="C10" s="588" t="s">
        <v>10</v>
      </c>
      <c r="D10" s="588"/>
      <c r="E10" s="588"/>
      <c r="F10" s="588"/>
      <c r="G10" s="588"/>
      <c r="H10" s="588"/>
      <c r="I10" s="588"/>
      <c r="J10" s="20"/>
      <c r="K10" s="312"/>
      <c r="L10" s="589" t="s">
        <v>351</v>
      </c>
      <c r="M10" s="589"/>
      <c r="N10" s="589"/>
      <c r="O10" s="589"/>
      <c r="P10" s="589"/>
      <c r="Q10" s="312"/>
      <c r="R10" s="589" t="s">
        <v>352</v>
      </c>
      <c r="S10" s="589"/>
      <c r="T10" s="589"/>
      <c r="U10" s="589"/>
      <c r="V10" s="589"/>
      <c r="W10" s="312"/>
      <c r="X10" s="589" t="s">
        <v>353</v>
      </c>
      <c r="Y10" s="589"/>
      <c r="Z10" s="589"/>
      <c r="AA10" s="589"/>
      <c r="AB10" s="589"/>
      <c r="AC10" s="312"/>
      <c r="AD10" s="312"/>
      <c r="AE10" s="312"/>
      <c r="AF10" s="590" t="s">
        <v>354</v>
      </c>
      <c r="AG10" s="590"/>
      <c r="AH10" s="590"/>
      <c r="AI10" s="590"/>
      <c r="AJ10" s="590"/>
      <c r="AK10" s="312"/>
      <c r="AL10" s="593" t="s">
        <v>323</v>
      </c>
      <c r="AM10" s="593"/>
      <c r="AN10" s="593"/>
      <c r="AO10" s="593"/>
      <c r="AP10" s="312"/>
      <c r="AQ10" s="594" t="s">
        <v>330</v>
      </c>
      <c r="AR10" s="595"/>
      <c r="AS10" s="596"/>
      <c r="AT10" s="312"/>
      <c r="AU10" s="314" t="s">
        <v>324</v>
      </c>
      <c r="AW10" s="308"/>
    </row>
    <row r="11" spans="1:70" ht="15" customHeight="1">
      <c r="K11" s="312"/>
      <c r="L11" s="589"/>
      <c r="M11" s="589"/>
      <c r="N11" s="589"/>
      <c r="O11" s="589"/>
      <c r="P11" s="589"/>
      <c r="Q11" s="312"/>
      <c r="R11" s="589"/>
      <c r="S11" s="589"/>
      <c r="T11" s="589"/>
      <c r="U11" s="589"/>
      <c r="V11" s="589"/>
      <c r="W11" s="312"/>
      <c r="X11" s="589"/>
      <c r="Y11" s="589"/>
      <c r="Z11" s="589"/>
      <c r="AA11" s="589"/>
      <c r="AB11" s="589"/>
      <c r="AC11" s="312"/>
      <c r="AD11" s="312"/>
      <c r="AE11" s="312"/>
      <c r="AF11" s="590"/>
      <c r="AG11" s="590"/>
      <c r="AH11" s="590"/>
      <c r="AI11" s="590"/>
      <c r="AJ11" s="590"/>
      <c r="AK11" s="312"/>
      <c r="AL11" s="593"/>
      <c r="AM11" s="593"/>
      <c r="AN11" s="593"/>
      <c r="AO11" s="593"/>
      <c r="AP11" s="312"/>
      <c r="AQ11" s="597"/>
      <c r="AR11" s="598"/>
      <c r="AS11" s="599"/>
      <c r="AT11" s="312"/>
      <c r="AU11" s="600" t="s">
        <v>375</v>
      </c>
      <c r="AW11" s="308"/>
    </row>
    <row r="12" spans="1:70" ht="15" customHeight="1">
      <c r="K12" s="312"/>
      <c r="L12" s="589"/>
      <c r="M12" s="589"/>
      <c r="N12" s="589"/>
      <c r="O12" s="589"/>
      <c r="P12" s="589"/>
      <c r="Q12" s="312"/>
      <c r="R12" s="589"/>
      <c r="S12" s="589"/>
      <c r="T12" s="589"/>
      <c r="U12" s="589"/>
      <c r="V12" s="589"/>
      <c r="W12" s="312"/>
      <c r="X12" s="589"/>
      <c r="Y12" s="589"/>
      <c r="Z12" s="589"/>
      <c r="AA12" s="589"/>
      <c r="AB12" s="589"/>
      <c r="AC12" s="312"/>
      <c r="AD12" s="312"/>
      <c r="AE12" s="312"/>
      <c r="AF12" s="590"/>
      <c r="AG12" s="590"/>
      <c r="AH12" s="590"/>
      <c r="AI12" s="590"/>
      <c r="AJ12" s="590"/>
      <c r="AK12" s="312"/>
      <c r="AL12" s="315" t="s">
        <v>279</v>
      </c>
      <c r="AM12" s="315" t="s">
        <v>498</v>
      </c>
      <c r="AN12" s="607" t="s">
        <v>325</v>
      </c>
      <c r="AO12" s="315" t="s">
        <v>326</v>
      </c>
      <c r="AP12" s="312"/>
      <c r="AQ12" s="609" t="s">
        <v>36</v>
      </c>
      <c r="AR12" s="316"/>
      <c r="AS12" s="591" t="s">
        <v>37</v>
      </c>
      <c r="AT12" s="312"/>
      <c r="AU12" s="601"/>
      <c r="AW12" s="308"/>
    </row>
    <row r="13" spans="1:70" ht="31.5">
      <c r="B13" s="317" t="s">
        <v>306</v>
      </c>
      <c r="C13" s="317" t="s">
        <v>0</v>
      </c>
      <c r="D13" s="317" t="s">
        <v>1</v>
      </c>
      <c r="E13" s="317" t="s">
        <v>2</v>
      </c>
      <c r="F13" s="317" t="s">
        <v>3</v>
      </c>
      <c r="G13" s="318" t="s">
        <v>11</v>
      </c>
      <c r="H13" s="317" t="s">
        <v>5</v>
      </c>
      <c r="I13" s="317" t="s">
        <v>6</v>
      </c>
      <c r="J13" s="319"/>
      <c r="K13" s="103" t="s">
        <v>0</v>
      </c>
      <c r="L13" s="320" t="s">
        <v>32</v>
      </c>
      <c r="M13" s="321" t="s">
        <v>6</v>
      </c>
      <c r="N13" s="322" t="s">
        <v>33</v>
      </c>
      <c r="O13" s="322" t="s">
        <v>34</v>
      </c>
      <c r="P13" s="322" t="s">
        <v>35</v>
      </c>
      <c r="Q13" s="312"/>
      <c r="R13" s="320" t="s">
        <v>32</v>
      </c>
      <c r="S13" s="321" t="s">
        <v>6</v>
      </c>
      <c r="T13" s="322" t="s">
        <v>33</v>
      </c>
      <c r="U13" s="322" t="s">
        <v>34</v>
      </c>
      <c r="V13" s="322" t="s">
        <v>35</v>
      </c>
      <c r="W13" s="312"/>
      <c r="X13" s="320" t="s">
        <v>32</v>
      </c>
      <c r="Y13" s="321" t="s">
        <v>6</v>
      </c>
      <c r="Z13" s="322" t="s">
        <v>33</v>
      </c>
      <c r="AA13" s="322" t="s">
        <v>34</v>
      </c>
      <c r="AB13" s="322" t="s">
        <v>35</v>
      </c>
      <c r="AC13" s="312"/>
      <c r="AD13" s="312"/>
      <c r="AE13" s="103" t="s">
        <v>0</v>
      </c>
      <c r="AF13" s="323" t="s">
        <v>32</v>
      </c>
      <c r="AG13" s="324" t="s">
        <v>6</v>
      </c>
      <c r="AH13" s="325" t="s">
        <v>33</v>
      </c>
      <c r="AI13" s="325" t="s">
        <v>34</v>
      </c>
      <c r="AJ13" s="325" t="s">
        <v>35</v>
      </c>
      <c r="AK13" s="312"/>
      <c r="AL13" s="326" t="s">
        <v>280</v>
      </c>
      <c r="AM13" s="326" t="s">
        <v>499</v>
      </c>
      <c r="AN13" s="608"/>
      <c r="AO13" s="326" t="s">
        <v>280</v>
      </c>
      <c r="AP13" s="312"/>
      <c r="AQ13" s="609"/>
      <c r="AR13" s="327"/>
      <c r="AS13" s="592"/>
      <c r="AT13" s="312"/>
      <c r="AU13" s="602"/>
      <c r="AW13" s="308"/>
      <c r="BL13" s="367" t="s">
        <v>281</v>
      </c>
      <c r="BM13" s="367">
        <v>1</v>
      </c>
      <c r="BN13" s="367">
        <v>2</v>
      </c>
      <c r="BO13" s="367">
        <v>3</v>
      </c>
      <c r="BP13" s="367" t="s">
        <v>282</v>
      </c>
      <c r="BQ13" s="367" t="s">
        <v>497</v>
      </c>
      <c r="BR13" s="367" t="s">
        <v>327</v>
      </c>
    </row>
    <row r="14" spans="1:70" ht="22.5" customHeight="1">
      <c r="A14" s="303">
        <f>C14</f>
        <v>1</v>
      </c>
      <c r="B14" s="301" t="s">
        <v>307</v>
      </c>
      <c r="C14" s="328">
        <v>1</v>
      </c>
      <c r="D14" s="138" t="s">
        <v>277</v>
      </c>
      <c r="E14" s="141" t="s">
        <v>138</v>
      </c>
      <c r="F14" s="476">
        <f>'4. Matriz de Entrega'!T11</f>
        <v>0</v>
      </c>
      <c r="G14" s="141"/>
      <c r="H14" s="302"/>
      <c r="I14" s="302"/>
      <c r="J14" s="329"/>
      <c r="K14" s="330">
        <f t="shared" ref="K14:K28" si="0">C14</f>
        <v>1</v>
      </c>
      <c r="L14" s="279">
        <v>0</v>
      </c>
      <c r="M14" s="278">
        <f>$F14*L14</f>
        <v>0</v>
      </c>
      <c r="N14" s="141"/>
      <c r="O14" s="274"/>
      <c r="P14" s="275"/>
      <c r="Q14" s="331"/>
      <c r="R14" s="279">
        <v>0</v>
      </c>
      <c r="S14" s="278">
        <f>$F14*R14</f>
        <v>0</v>
      </c>
      <c r="T14" s="141"/>
      <c r="U14" s="274"/>
      <c r="V14" s="275"/>
      <c r="W14" s="331"/>
      <c r="X14" s="279">
        <v>0</v>
      </c>
      <c r="Y14" s="278">
        <f>$F14*X14</f>
        <v>0</v>
      </c>
      <c r="Z14" s="141"/>
      <c r="AA14" s="274"/>
      <c r="AB14" s="275"/>
      <c r="AC14" s="312"/>
      <c r="AD14" s="312"/>
      <c r="AE14" s="330">
        <f>C14</f>
        <v>1</v>
      </c>
      <c r="AF14" s="279">
        <v>0</v>
      </c>
      <c r="AG14" s="277">
        <f t="shared" ref="AG14:AG28" si="1">$F14*AF14</f>
        <v>0</v>
      </c>
      <c r="AH14" s="141"/>
      <c r="AI14" s="274"/>
      <c r="AJ14" s="275"/>
      <c r="AK14" s="312"/>
      <c r="AL14" s="332">
        <f t="shared" ref="AL14:AL28" si="2">IFERROR(SMALL(BL14:BO14,COUNTIF(BL14:BO14,0)+1),0)</f>
        <v>0</v>
      </c>
      <c r="AM14" s="333" t="str">
        <f>IF(BP14&gt;0,BQ14,"-")</f>
        <v>-</v>
      </c>
      <c r="AN14" s="334">
        <f>BR14</f>
        <v>0</v>
      </c>
      <c r="AO14" s="334">
        <f>MAX(AF14,L14,R14,X14)</f>
        <v>0</v>
      </c>
      <c r="AP14" s="335"/>
      <c r="AQ14" s="300"/>
      <c r="AR14" s="336"/>
      <c r="AS14" s="337">
        <f t="shared" ref="AS14:AS45" si="3">IFERROR(AQ14*F14,0)</f>
        <v>0</v>
      </c>
      <c r="AT14" s="312"/>
      <c r="AU14" s="352"/>
      <c r="AW14" s="308"/>
      <c r="BL14" s="368" t="str">
        <f>IF(AF14=0,"N",AF14)</f>
        <v>N</v>
      </c>
      <c r="BM14" s="368" t="str">
        <f>IF(L14=0,"N",L14)</f>
        <v>N</v>
      </c>
      <c r="BN14" s="368" t="str">
        <f>IF(R14=0,"N",R14)</f>
        <v>N</v>
      </c>
      <c r="BO14" s="368" t="str">
        <f>IF(X14=0,"N",X14)</f>
        <v>N</v>
      </c>
      <c r="BP14" s="367">
        <f>IFERROR(AVERAGEIF(BL14:BO14,"&lt;&gt;0"),0)</f>
        <v>0</v>
      </c>
      <c r="BQ14" s="367">
        <f>ROUNDUP(BP14,2)</f>
        <v>0</v>
      </c>
      <c r="BR14" s="369">
        <f t="shared" ref="BR14:BR28" si="4">IFERROR(MEDIAN(BL14:BO14),0)</f>
        <v>0</v>
      </c>
    </row>
    <row r="15" spans="1:70" ht="22.5" customHeight="1">
      <c r="A15" s="303">
        <f t="shared" ref="A15:A28" si="5">C15</f>
        <v>2</v>
      </c>
      <c r="B15" s="301" t="s">
        <v>307</v>
      </c>
      <c r="C15" s="328">
        <f>C14+1</f>
        <v>2</v>
      </c>
      <c r="D15" s="139" t="s">
        <v>276</v>
      </c>
      <c r="E15" s="141" t="s">
        <v>138</v>
      </c>
      <c r="F15" s="476">
        <f>'4. Matriz de Entrega'!T12</f>
        <v>0</v>
      </c>
      <c r="G15" s="141"/>
      <c r="H15" s="302"/>
      <c r="I15" s="302"/>
      <c r="J15" s="329"/>
      <c r="K15" s="330">
        <f t="shared" si="0"/>
        <v>2</v>
      </c>
      <c r="L15" s="279">
        <v>0</v>
      </c>
      <c r="M15" s="278">
        <f t="shared" ref="M15:M28" si="6">$F15*L15</f>
        <v>0</v>
      </c>
      <c r="N15" s="141"/>
      <c r="O15" s="274"/>
      <c r="P15" s="275"/>
      <c r="Q15" s="331"/>
      <c r="R15" s="279">
        <v>0</v>
      </c>
      <c r="S15" s="278">
        <f t="shared" ref="S15:S28" si="7">$F15*R15</f>
        <v>0</v>
      </c>
      <c r="T15" s="141"/>
      <c r="U15" s="274"/>
      <c r="V15" s="275"/>
      <c r="W15" s="331"/>
      <c r="X15" s="279">
        <v>0</v>
      </c>
      <c r="Y15" s="278">
        <f t="shared" ref="Y15:Y28" si="8">$F15*X15</f>
        <v>0</v>
      </c>
      <c r="Z15" s="141"/>
      <c r="AA15" s="274"/>
      <c r="AB15" s="275"/>
      <c r="AC15" s="312"/>
      <c r="AD15" s="312"/>
      <c r="AE15" s="330">
        <f t="shared" ref="AE15:AE28" si="9">C15</f>
        <v>2</v>
      </c>
      <c r="AF15" s="279">
        <v>0</v>
      </c>
      <c r="AG15" s="277">
        <f t="shared" si="1"/>
        <v>0</v>
      </c>
      <c r="AH15" s="141"/>
      <c r="AI15" s="274"/>
      <c r="AJ15" s="275"/>
      <c r="AK15" s="312"/>
      <c r="AL15" s="332">
        <f t="shared" si="2"/>
        <v>0</v>
      </c>
      <c r="AM15" s="333" t="str">
        <f t="shared" ref="AM15:AM48" si="10">IF(BP15&gt;0,BQ15,"-")</f>
        <v>-</v>
      </c>
      <c r="AN15" s="334">
        <f t="shared" ref="AN15:AN28" si="11">BR15</f>
        <v>0</v>
      </c>
      <c r="AO15" s="334">
        <f t="shared" ref="AO15:AO28" si="12">MAX(AF15,L15,R15,X15)</f>
        <v>0</v>
      </c>
      <c r="AP15" s="311"/>
      <c r="AQ15" s="300"/>
      <c r="AR15" s="338"/>
      <c r="AS15" s="337">
        <f t="shared" si="3"/>
        <v>0</v>
      </c>
      <c r="AT15" s="312"/>
      <c r="AU15" s="352"/>
      <c r="AW15" s="308"/>
      <c r="BL15" s="368" t="str">
        <f t="shared" ref="BL15:BL28" si="13">IF(AF15=0,"N",AF15)</f>
        <v>N</v>
      </c>
      <c r="BM15" s="368" t="str">
        <f t="shared" ref="BM15:BM28" si="14">IF(L15=0,"N",L15)</f>
        <v>N</v>
      </c>
      <c r="BN15" s="368" t="str">
        <f t="shared" ref="BN15:BN28" si="15">IF(R15=0,"N",R15)</f>
        <v>N</v>
      </c>
      <c r="BO15" s="368" t="str">
        <f t="shared" ref="BO15:BO28" si="16">IF(X15=0,"N",X15)</f>
        <v>N</v>
      </c>
      <c r="BP15" s="367">
        <f t="shared" ref="BP15:BP28" si="17">IFERROR(AVERAGEIF(BL15:BO15,"&lt;&gt;0"),0)</f>
        <v>0</v>
      </c>
      <c r="BQ15" s="367">
        <f t="shared" ref="BQ15:BQ48" si="18">ROUNDUP(BP15,2)</f>
        <v>0</v>
      </c>
      <c r="BR15" s="369">
        <f t="shared" si="4"/>
        <v>0</v>
      </c>
    </row>
    <row r="16" spans="1:70" ht="22.5" customHeight="1">
      <c r="A16" s="303">
        <f t="shared" si="5"/>
        <v>3</v>
      </c>
      <c r="B16" s="301" t="s">
        <v>307</v>
      </c>
      <c r="C16" s="328">
        <f t="shared" ref="C16:C48" si="19">C15+1</f>
        <v>3</v>
      </c>
      <c r="D16" s="140" t="s">
        <v>285</v>
      </c>
      <c r="E16" s="141" t="s">
        <v>138</v>
      </c>
      <c r="F16" s="476">
        <f>'4. Matriz de Entrega'!T13</f>
        <v>0</v>
      </c>
      <c r="G16" s="141"/>
      <c r="H16" s="302"/>
      <c r="I16" s="302"/>
      <c r="J16" s="329"/>
      <c r="K16" s="330">
        <f t="shared" si="0"/>
        <v>3</v>
      </c>
      <c r="L16" s="279">
        <v>0</v>
      </c>
      <c r="M16" s="278">
        <f t="shared" si="6"/>
        <v>0</v>
      </c>
      <c r="N16" s="276"/>
      <c r="O16" s="276"/>
      <c r="P16" s="276"/>
      <c r="Q16" s="331"/>
      <c r="R16" s="279">
        <v>0</v>
      </c>
      <c r="S16" s="278">
        <f t="shared" si="7"/>
        <v>0</v>
      </c>
      <c r="T16" s="276"/>
      <c r="U16" s="276"/>
      <c r="V16" s="276"/>
      <c r="W16" s="331"/>
      <c r="X16" s="279">
        <v>0</v>
      </c>
      <c r="Y16" s="278">
        <f t="shared" si="8"/>
        <v>0</v>
      </c>
      <c r="Z16" s="276"/>
      <c r="AA16" s="276"/>
      <c r="AB16" s="276"/>
      <c r="AC16" s="312"/>
      <c r="AD16" s="312"/>
      <c r="AE16" s="330">
        <f t="shared" si="9"/>
        <v>3</v>
      </c>
      <c r="AF16" s="279">
        <v>0</v>
      </c>
      <c r="AG16" s="277">
        <f t="shared" si="1"/>
        <v>0</v>
      </c>
      <c r="AH16" s="276"/>
      <c r="AI16" s="276"/>
      <c r="AJ16" s="276"/>
      <c r="AK16" s="312"/>
      <c r="AL16" s="332">
        <f t="shared" si="2"/>
        <v>0</v>
      </c>
      <c r="AM16" s="333" t="str">
        <f t="shared" si="10"/>
        <v>-</v>
      </c>
      <c r="AN16" s="334">
        <f t="shared" si="11"/>
        <v>0</v>
      </c>
      <c r="AO16" s="334">
        <f t="shared" si="12"/>
        <v>0</v>
      </c>
      <c r="AP16" s="311"/>
      <c r="AQ16" s="300"/>
      <c r="AR16" s="338"/>
      <c r="AS16" s="337">
        <f t="shared" si="3"/>
        <v>0</v>
      </c>
      <c r="AT16" s="312"/>
      <c r="AU16" s="352"/>
      <c r="AW16" s="308"/>
      <c r="BL16" s="368" t="str">
        <f t="shared" si="13"/>
        <v>N</v>
      </c>
      <c r="BM16" s="368" t="str">
        <f t="shared" si="14"/>
        <v>N</v>
      </c>
      <c r="BN16" s="368" t="str">
        <f t="shared" si="15"/>
        <v>N</v>
      </c>
      <c r="BO16" s="368" t="str">
        <f t="shared" si="16"/>
        <v>N</v>
      </c>
      <c r="BP16" s="367">
        <f t="shared" si="17"/>
        <v>0</v>
      </c>
      <c r="BQ16" s="367">
        <f t="shared" si="18"/>
        <v>0</v>
      </c>
      <c r="BR16" s="369">
        <f t="shared" si="4"/>
        <v>0</v>
      </c>
    </row>
    <row r="17" spans="1:70" ht="22.5" customHeight="1">
      <c r="A17" s="303">
        <f t="shared" si="5"/>
        <v>4</v>
      </c>
      <c r="B17" s="301" t="s">
        <v>307</v>
      </c>
      <c r="C17" s="328">
        <f t="shared" si="19"/>
        <v>4</v>
      </c>
      <c r="D17" s="140" t="s">
        <v>286</v>
      </c>
      <c r="E17" s="141" t="s">
        <v>138</v>
      </c>
      <c r="F17" s="476">
        <f>'4. Matriz de Entrega'!T14</f>
        <v>0</v>
      </c>
      <c r="G17" s="141"/>
      <c r="H17" s="302"/>
      <c r="I17" s="302"/>
      <c r="J17" s="329"/>
      <c r="K17" s="330">
        <f t="shared" si="0"/>
        <v>4</v>
      </c>
      <c r="L17" s="279">
        <v>0</v>
      </c>
      <c r="M17" s="278">
        <f t="shared" si="6"/>
        <v>0</v>
      </c>
      <c r="N17" s="276"/>
      <c r="O17" s="276"/>
      <c r="P17" s="276"/>
      <c r="Q17" s="331"/>
      <c r="R17" s="279">
        <v>0</v>
      </c>
      <c r="S17" s="278">
        <f t="shared" si="7"/>
        <v>0</v>
      </c>
      <c r="T17" s="276"/>
      <c r="U17" s="276"/>
      <c r="V17" s="276"/>
      <c r="W17" s="331"/>
      <c r="X17" s="279">
        <v>0</v>
      </c>
      <c r="Y17" s="278">
        <f t="shared" si="8"/>
        <v>0</v>
      </c>
      <c r="Z17" s="276"/>
      <c r="AA17" s="276"/>
      <c r="AB17" s="276"/>
      <c r="AC17" s="312"/>
      <c r="AD17" s="312"/>
      <c r="AE17" s="330">
        <f t="shared" si="9"/>
        <v>4</v>
      </c>
      <c r="AF17" s="279">
        <v>0</v>
      </c>
      <c r="AG17" s="277">
        <f t="shared" si="1"/>
        <v>0</v>
      </c>
      <c r="AH17" s="276"/>
      <c r="AI17" s="276"/>
      <c r="AJ17" s="276"/>
      <c r="AK17" s="312"/>
      <c r="AL17" s="332">
        <f t="shared" si="2"/>
        <v>0</v>
      </c>
      <c r="AM17" s="333" t="str">
        <f t="shared" si="10"/>
        <v>-</v>
      </c>
      <c r="AN17" s="334">
        <f t="shared" si="11"/>
        <v>0</v>
      </c>
      <c r="AO17" s="334">
        <f t="shared" si="12"/>
        <v>0</v>
      </c>
      <c r="AP17" s="311"/>
      <c r="AQ17" s="300"/>
      <c r="AR17" s="338"/>
      <c r="AS17" s="337">
        <f t="shared" si="3"/>
        <v>0</v>
      </c>
      <c r="AT17" s="312"/>
      <c r="AU17" s="352"/>
      <c r="AW17" s="308"/>
      <c r="BL17" s="368" t="str">
        <f t="shared" si="13"/>
        <v>N</v>
      </c>
      <c r="BM17" s="368" t="str">
        <f t="shared" si="14"/>
        <v>N</v>
      </c>
      <c r="BN17" s="368" t="str">
        <f t="shared" si="15"/>
        <v>N</v>
      </c>
      <c r="BO17" s="368" t="str">
        <f t="shared" si="16"/>
        <v>N</v>
      </c>
      <c r="BP17" s="367">
        <f t="shared" si="17"/>
        <v>0</v>
      </c>
      <c r="BQ17" s="367">
        <f t="shared" si="18"/>
        <v>0</v>
      </c>
      <c r="BR17" s="369">
        <f t="shared" si="4"/>
        <v>0</v>
      </c>
    </row>
    <row r="18" spans="1:70" ht="22.5" customHeight="1">
      <c r="A18" s="303">
        <f t="shared" si="5"/>
        <v>5</v>
      </c>
      <c r="B18" s="301" t="s">
        <v>307</v>
      </c>
      <c r="C18" s="328">
        <f t="shared" si="19"/>
        <v>5</v>
      </c>
      <c r="D18" s="140" t="s">
        <v>287</v>
      </c>
      <c r="E18" s="141" t="s">
        <v>138</v>
      </c>
      <c r="F18" s="476">
        <f>'4. Matriz de Entrega'!T15</f>
        <v>0</v>
      </c>
      <c r="G18" s="141"/>
      <c r="H18" s="302"/>
      <c r="I18" s="302"/>
      <c r="J18" s="329"/>
      <c r="K18" s="330">
        <f t="shared" si="0"/>
        <v>5</v>
      </c>
      <c r="L18" s="279">
        <v>0</v>
      </c>
      <c r="M18" s="278">
        <f t="shared" si="6"/>
        <v>0</v>
      </c>
      <c r="N18" s="276"/>
      <c r="O18" s="276"/>
      <c r="P18" s="276"/>
      <c r="Q18" s="331"/>
      <c r="R18" s="279">
        <v>0</v>
      </c>
      <c r="S18" s="278">
        <f t="shared" si="7"/>
        <v>0</v>
      </c>
      <c r="T18" s="276"/>
      <c r="U18" s="276"/>
      <c r="V18" s="276"/>
      <c r="W18" s="331"/>
      <c r="X18" s="279">
        <v>0</v>
      </c>
      <c r="Y18" s="278">
        <f t="shared" si="8"/>
        <v>0</v>
      </c>
      <c r="Z18" s="276"/>
      <c r="AA18" s="276"/>
      <c r="AB18" s="276"/>
      <c r="AC18" s="312"/>
      <c r="AD18" s="312"/>
      <c r="AE18" s="330">
        <f t="shared" si="9"/>
        <v>5</v>
      </c>
      <c r="AF18" s="279">
        <v>0</v>
      </c>
      <c r="AG18" s="277">
        <f t="shared" si="1"/>
        <v>0</v>
      </c>
      <c r="AH18" s="276"/>
      <c r="AI18" s="276"/>
      <c r="AJ18" s="276"/>
      <c r="AK18" s="312"/>
      <c r="AL18" s="332">
        <f t="shared" si="2"/>
        <v>0</v>
      </c>
      <c r="AM18" s="333" t="str">
        <f t="shared" si="10"/>
        <v>-</v>
      </c>
      <c r="AN18" s="334">
        <f t="shared" si="11"/>
        <v>0</v>
      </c>
      <c r="AO18" s="334">
        <f t="shared" si="12"/>
        <v>0</v>
      </c>
      <c r="AP18" s="311"/>
      <c r="AQ18" s="300"/>
      <c r="AR18" s="338"/>
      <c r="AS18" s="337">
        <f t="shared" si="3"/>
        <v>0</v>
      </c>
      <c r="AT18" s="312"/>
      <c r="AU18" s="352"/>
      <c r="AW18" s="308"/>
      <c r="BL18" s="368" t="str">
        <f t="shared" si="13"/>
        <v>N</v>
      </c>
      <c r="BM18" s="368" t="str">
        <f t="shared" si="14"/>
        <v>N</v>
      </c>
      <c r="BN18" s="368" t="str">
        <f t="shared" si="15"/>
        <v>N</v>
      </c>
      <c r="BO18" s="368" t="str">
        <f t="shared" si="16"/>
        <v>N</v>
      </c>
      <c r="BP18" s="367">
        <f t="shared" si="17"/>
        <v>0</v>
      </c>
      <c r="BQ18" s="367">
        <f t="shared" si="18"/>
        <v>0</v>
      </c>
      <c r="BR18" s="369">
        <f t="shared" si="4"/>
        <v>0</v>
      </c>
    </row>
    <row r="19" spans="1:70" ht="22.5" customHeight="1">
      <c r="A19" s="303">
        <f t="shared" si="5"/>
        <v>6</v>
      </c>
      <c r="B19" s="301" t="s">
        <v>307</v>
      </c>
      <c r="C19" s="328">
        <f t="shared" si="19"/>
        <v>6</v>
      </c>
      <c r="D19" s="140" t="s">
        <v>328</v>
      </c>
      <c r="E19" s="141" t="s">
        <v>138</v>
      </c>
      <c r="F19" s="476">
        <f>'4. Matriz de Entrega'!T16</f>
        <v>0</v>
      </c>
      <c r="G19" s="141"/>
      <c r="H19" s="302"/>
      <c r="I19" s="302"/>
      <c r="J19" s="329"/>
      <c r="K19" s="330">
        <f t="shared" si="0"/>
        <v>6</v>
      </c>
      <c r="L19" s="279">
        <v>0</v>
      </c>
      <c r="M19" s="278">
        <f t="shared" si="6"/>
        <v>0</v>
      </c>
      <c r="N19" s="276"/>
      <c r="O19" s="276"/>
      <c r="P19" s="276"/>
      <c r="Q19" s="331"/>
      <c r="R19" s="279">
        <v>0</v>
      </c>
      <c r="S19" s="278">
        <f t="shared" si="7"/>
        <v>0</v>
      </c>
      <c r="T19" s="276"/>
      <c r="U19" s="276"/>
      <c r="V19" s="276"/>
      <c r="W19" s="331"/>
      <c r="X19" s="279">
        <v>0</v>
      </c>
      <c r="Y19" s="278">
        <f t="shared" si="8"/>
        <v>0</v>
      </c>
      <c r="Z19" s="276"/>
      <c r="AA19" s="276"/>
      <c r="AB19" s="276"/>
      <c r="AC19" s="312"/>
      <c r="AD19" s="312"/>
      <c r="AE19" s="330">
        <f t="shared" si="9"/>
        <v>6</v>
      </c>
      <c r="AF19" s="279">
        <v>0</v>
      </c>
      <c r="AG19" s="277">
        <f t="shared" si="1"/>
        <v>0</v>
      </c>
      <c r="AH19" s="276"/>
      <c r="AI19" s="276"/>
      <c r="AJ19" s="276"/>
      <c r="AK19" s="312"/>
      <c r="AL19" s="332">
        <f t="shared" si="2"/>
        <v>0</v>
      </c>
      <c r="AM19" s="333" t="str">
        <f t="shared" si="10"/>
        <v>-</v>
      </c>
      <c r="AN19" s="334">
        <f t="shared" si="11"/>
        <v>0</v>
      </c>
      <c r="AO19" s="334">
        <f t="shared" si="12"/>
        <v>0</v>
      </c>
      <c r="AP19" s="311"/>
      <c r="AQ19" s="300"/>
      <c r="AR19" s="338"/>
      <c r="AS19" s="337">
        <f t="shared" si="3"/>
        <v>0</v>
      </c>
      <c r="AT19" s="312"/>
      <c r="AU19" s="352"/>
      <c r="AW19" s="308"/>
      <c r="BI19" s="339"/>
      <c r="BL19" s="368" t="str">
        <f t="shared" si="13"/>
        <v>N</v>
      </c>
      <c r="BM19" s="368" t="str">
        <f t="shared" si="14"/>
        <v>N</v>
      </c>
      <c r="BN19" s="368" t="str">
        <f t="shared" si="15"/>
        <v>N</v>
      </c>
      <c r="BO19" s="368" t="str">
        <f t="shared" si="16"/>
        <v>N</v>
      </c>
      <c r="BP19" s="367">
        <f t="shared" si="17"/>
        <v>0</v>
      </c>
      <c r="BQ19" s="367">
        <f t="shared" si="18"/>
        <v>0</v>
      </c>
      <c r="BR19" s="369">
        <f t="shared" si="4"/>
        <v>0</v>
      </c>
    </row>
    <row r="20" spans="1:70" ht="22.5" customHeight="1">
      <c r="A20" s="303">
        <f t="shared" si="5"/>
        <v>7</v>
      </c>
      <c r="B20" s="301" t="s">
        <v>307</v>
      </c>
      <c r="C20" s="328">
        <f t="shared" si="19"/>
        <v>7</v>
      </c>
      <c r="D20" s="139" t="s">
        <v>283</v>
      </c>
      <c r="E20" s="141" t="s">
        <v>138</v>
      </c>
      <c r="F20" s="476">
        <f>'4. Matriz de Entrega'!T17</f>
        <v>0</v>
      </c>
      <c r="G20" s="141"/>
      <c r="H20" s="302"/>
      <c r="I20" s="302"/>
      <c r="J20" s="329"/>
      <c r="K20" s="330">
        <f t="shared" si="0"/>
        <v>7</v>
      </c>
      <c r="L20" s="279">
        <v>0</v>
      </c>
      <c r="M20" s="278">
        <f t="shared" si="6"/>
        <v>0</v>
      </c>
      <c r="N20" s="276"/>
      <c r="O20" s="276"/>
      <c r="P20" s="276"/>
      <c r="Q20" s="331"/>
      <c r="R20" s="279">
        <v>0</v>
      </c>
      <c r="S20" s="278">
        <f t="shared" si="7"/>
        <v>0</v>
      </c>
      <c r="T20" s="276"/>
      <c r="U20" s="276"/>
      <c r="V20" s="276"/>
      <c r="W20" s="331"/>
      <c r="X20" s="279">
        <v>0</v>
      </c>
      <c r="Y20" s="278">
        <f t="shared" si="8"/>
        <v>0</v>
      </c>
      <c r="Z20" s="276"/>
      <c r="AA20" s="276"/>
      <c r="AB20" s="276"/>
      <c r="AC20" s="312"/>
      <c r="AD20" s="312"/>
      <c r="AE20" s="330">
        <f t="shared" si="9"/>
        <v>7</v>
      </c>
      <c r="AF20" s="279">
        <v>0</v>
      </c>
      <c r="AG20" s="277">
        <f t="shared" si="1"/>
        <v>0</v>
      </c>
      <c r="AH20" s="276"/>
      <c r="AI20" s="276"/>
      <c r="AJ20" s="276"/>
      <c r="AK20" s="312"/>
      <c r="AL20" s="332">
        <f t="shared" si="2"/>
        <v>0</v>
      </c>
      <c r="AM20" s="333" t="str">
        <f t="shared" si="10"/>
        <v>-</v>
      </c>
      <c r="AN20" s="334">
        <f t="shared" si="11"/>
        <v>0</v>
      </c>
      <c r="AO20" s="334">
        <f t="shared" si="12"/>
        <v>0</v>
      </c>
      <c r="AP20" s="311"/>
      <c r="AQ20" s="300"/>
      <c r="AR20" s="338"/>
      <c r="AS20" s="337">
        <f t="shared" si="3"/>
        <v>0</v>
      </c>
      <c r="AT20" s="312"/>
      <c r="AU20" s="352"/>
      <c r="AW20" s="308"/>
      <c r="BL20" s="368" t="str">
        <f t="shared" si="13"/>
        <v>N</v>
      </c>
      <c r="BM20" s="368" t="str">
        <f t="shared" si="14"/>
        <v>N</v>
      </c>
      <c r="BN20" s="368" t="str">
        <f t="shared" si="15"/>
        <v>N</v>
      </c>
      <c r="BO20" s="368" t="str">
        <f t="shared" si="16"/>
        <v>N</v>
      </c>
      <c r="BP20" s="367">
        <f t="shared" si="17"/>
        <v>0</v>
      </c>
      <c r="BQ20" s="367">
        <f t="shared" si="18"/>
        <v>0</v>
      </c>
      <c r="BR20" s="369">
        <f t="shared" si="4"/>
        <v>0</v>
      </c>
    </row>
    <row r="21" spans="1:70" ht="22.5" customHeight="1">
      <c r="A21" s="303">
        <f t="shared" si="5"/>
        <v>8</v>
      </c>
      <c r="B21" s="301" t="s">
        <v>307</v>
      </c>
      <c r="C21" s="328">
        <f t="shared" si="19"/>
        <v>8</v>
      </c>
      <c r="D21" s="139" t="s">
        <v>284</v>
      </c>
      <c r="E21" s="141" t="s">
        <v>138</v>
      </c>
      <c r="F21" s="476">
        <f>'4. Matriz de Entrega'!T18</f>
        <v>0</v>
      </c>
      <c r="G21" s="141"/>
      <c r="H21" s="302"/>
      <c r="I21" s="302"/>
      <c r="J21" s="329"/>
      <c r="K21" s="330">
        <f t="shared" si="0"/>
        <v>8</v>
      </c>
      <c r="L21" s="279">
        <v>0</v>
      </c>
      <c r="M21" s="278">
        <f t="shared" si="6"/>
        <v>0</v>
      </c>
      <c r="N21" s="276"/>
      <c r="O21" s="276"/>
      <c r="P21" s="276"/>
      <c r="Q21" s="331"/>
      <c r="R21" s="279">
        <v>0</v>
      </c>
      <c r="S21" s="278">
        <f t="shared" si="7"/>
        <v>0</v>
      </c>
      <c r="T21" s="276"/>
      <c r="U21" s="276"/>
      <c r="V21" s="276"/>
      <c r="W21" s="331"/>
      <c r="X21" s="279">
        <v>0</v>
      </c>
      <c r="Y21" s="278">
        <f t="shared" si="8"/>
        <v>0</v>
      </c>
      <c r="Z21" s="276"/>
      <c r="AA21" s="276"/>
      <c r="AB21" s="276"/>
      <c r="AC21" s="312"/>
      <c r="AD21" s="312"/>
      <c r="AE21" s="330">
        <f t="shared" si="9"/>
        <v>8</v>
      </c>
      <c r="AF21" s="279">
        <v>0</v>
      </c>
      <c r="AG21" s="277">
        <f t="shared" si="1"/>
        <v>0</v>
      </c>
      <c r="AH21" s="276"/>
      <c r="AI21" s="276"/>
      <c r="AJ21" s="276"/>
      <c r="AK21" s="312"/>
      <c r="AL21" s="332">
        <f t="shared" si="2"/>
        <v>0</v>
      </c>
      <c r="AM21" s="333" t="str">
        <f t="shared" si="10"/>
        <v>-</v>
      </c>
      <c r="AN21" s="334">
        <f t="shared" si="11"/>
        <v>0</v>
      </c>
      <c r="AO21" s="334">
        <f t="shared" si="12"/>
        <v>0</v>
      </c>
      <c r="AP21" s="311"/>
      <c r="AQ21" s="300"/>
      <c r="AR21" s="338"/>
      <c r="AS21" s="337">
        <f t="shared" si="3"/>
        <v>0</v>
      </c>
      <c r="AT21" s="312"/>
      <c r="AU21" s="352"/>
      <c r="AW21" s="308"/>
      <c r="BL21" s="368" t="str">
        <f t="shared" si="13"/>
        <v>N</v>
      </c>
      <c r="BM21" s="368" t="str">
        <f t="shared" si="14"/>
        <v>N</v>
      </c>
      <c r="BN21" s="368" t="str">
        <f t="shared" si="15"/>
        <v>N</v>
      </c>
      <c r="BO21" s="368" t="str">
        <f t="shared" si="16"/>
        <v>N</v>
      </c>
      <c r="BP21" s="367">
        <f t="shared" si="17"/>
        <v>0</v>
      </c>
      <c r="BQ21" s="367">
        <f t="shared" si="18"/>
        <v>0</v>
      </c>
      <c r="BR21" s="369">
        <f t="shared" si="4"/>
        <v>0</v>
      </c>
    </row>
    <row r="22" spans="1:70" ht="22.5" customHeight="1">
      <c r="A22" s="303">
        <f t="shared" si="5"/>
        <v>9</v>
      </c>
      <c r="B22" s="301" t="s">
        <v>307</v>
      </c>
      <c r="C22" s="328">
        <f t="shared" si="19"/>
        <v>9</v>
      </c>
      <c r="D22" s="139" t="s">
        <v>278</v>
      </c>
      <c r="E22" s="141" t="s">
        <v>138</v>
      </c>
      <c r="F22" s="476">
        <f>'4. Matriz de Entrega'!T19</f>
        <v>0</v>
      </c>
      <c r="G22" s="141"/>
      <c r="H22" s="302"/>
      <c r="I22" s="302"/>
      <c r="J22" s="329"/>
      <c r="K22" s="330">
        <f t="shared" si="0"/>
        <v>9</v>
      </c>
      <c r="L22" s="279">
        <v>0</v>
      </c>
      <c r="M22" s="278">
        <f t="shared" si="6"/>
        <v>0</v>
      </c>
      <c r="N22" s="276"/>
      <c r="O22" s="276"/>
      <c r="P22" s="276"/>
      <c r="Q22" s="331"/>
      <c r="R22" s="279">
        <v>0</v>
      </c>
      <c r="S22" s="278">
        <f t="shared" si="7"/>
        <v>0</v>
      </c>
      <c r="T22" s="276"/>
      <c r="U22" s="276"/>
      <c r="V22" s="276"/>
      <c r="W22" s="331"/>
      <c r="X22" s="279">
        <v>0</v>
      </c>
      <c r="Y22" s="278">
        <f t="shared" si="8"/>
        <v>0</v>
      </c>
      <c r="Z22" s="276"/>
      <c r="AA22" s="276"/>
      <c r="AB22" s="276"/>
      <c r="AC22" s="312"/>
      <c r="AD22" s="312"/>
      <c r="AE22" s="330">
        <f t="shared" si="9"/>
        <v>9</v>
      </c>
      <c r="AF22" s="279">
        <v>0</v>
      </c>
      <c r="AG22" s="277">
        <f t="shared" si="1"/>
        <v>0</v>
      </c>
      <c r="AH22" s="276"/>
      <c r="AI22" s="276"/>
      <c r="AJ22" s="276"/>
      <c r="AK22" s="312"/>
      <c r="AL22" s="332">
        <f t="shared" si="2"/>
        <v>0</v>
      </c>
      <c r="AM22" s="333" t="str">
        <f t="shared" si="10"/>
        <v>-</v>
      </c>
      <c r="AN22" s="334">
        <f t="shared" si="11"/>
        <v>0</v>
      </c>
      <c r="AO22" s="334">
        <f t="shared" si="12"/>
        <v>0</v>
      </c>
      <c r="AP22" s="311"/>
      <c r="AQ22" s="300"/>
      <c r="AR22" s="338"/>
      <c r="AS22" s="337">
        <f t="shared" si="3"/>
        <v>0</v>
      </c>
      <c r="AT22" s="312"/>
      <c r="AU22" s="352"/>
      <c r="AW22" s="308"/>
      <c r="BL22" s="368" t="str">
        <f t="shared" si="13"/>
        <v>N</v>
      </c>
      <c r="BM22" s="368" t="str">
        <f t="shared" si="14"/>
        <v>N</v>
      </c>
      <c r="BN22" s="368" t="str">
        <f t="shared" si="15"/>
        <v>N</v>
      </c>
      <c r="BO22" s="368" t="str">
        <f t="shared" si="16"/>
        <v>N</v>
      </c>
      <c r="BP22" s="367">
        <f t="shared" si="17"/>
        <v>0</v>
      </c>
      <c r="BQ22" s="367">
        <f t="shared" si="18"/>
        <v>0</v>
      </c>
      <c r="BR22" s="369">
        <f t="shared" si="4"/>
        <v>0</v>
      </c>
    </row>
    <row r="23" spans="1:70" ht="22.5" customHeight="1">
      <c r="A23" s="303">
        <f t="shared" si="5"/>
        <v>10</v>
      </c>
      <c r="B23" s="301" t="s">
        <v>307</v>
      </c>
      <c r="C23" s="328">
        <f t="shared" si="19"/>
        <v>10</v>
      </c>
      <c r="D23" s="140"/>
      <c r="E23" s="141" t="s">
        <v>138</v>
      </c>
      <c r="F23" s="476">
        <f>'4. Matriz de Entrega'!T20</f>
        <v>0</v>
      </c>
      <c r="G23" s="141"/>
      <c r="H23" s="302"/>
      <c r="I23" s="302"/>
      <c r="J23" s="329"/>
      <c r="K23" s="330">
        <f t="shared" si="0"/>
        <v>10</v>
      </c>
      <c r="L23" s="279">
        <v>0</v>
      </c>
      <c r="M23" s="278">
        <f t="shared" si="6"/>
        <v>0</v>
      </c>
      <c r="N23" s="276"/>
      <c r="O23" s="276"/>
      <c r="P23" s="276"/>
      <c r="Q23" s="331"/>
      <c r="R23" s="279">
        <v>0</v>
      </c>
      <c r="S23" s="278">
        <f t="shared" si="7"/>
        <v>0</v>
      </c>
      <c r="T23" s="276"/>
      <c r="U23" s="276"/>
      <c r="V23" s="276"/>
      <c r="W23" s="331"/>
      <c r="X23" s="279">
        <v>0</v>
      </c>
      <c r="Y23" s="278">
        <f t="shared" si="8"/>
        <v>0</v>
      </c>
      <c r="Z23" s="276"/>
      <c r="AA23" s="276"/>
      <c r="AB23" s="276"/>
      <c r="AC23" s="312"/>
      <c r="AD23" s="312"/>
      <c r="AE23" s="330">
        <f t="shared" si="9"/>
        <v>10</v>
      </c>
      <c r="AF23" s="279">
        <v>0</v>
      </c>
      <c r="AG23" s="277">
        <f t="shared" si="1"/>
        <v>0</v>
      </c>
      <c r="AH23" s="276"/>
      <c r="AI23" s="276"/>
      <c r="AJ23" s="276"/>
      <c r="AK23" s="312"/>
      <c r="AL23" s="332">
        <f t="shared" si="2"/>
        <v>0</v>
      </c>
      <c r="AM23" s="333" t="str">
        <f t="shared" si="10"/>
        <v>-</v>
      </c>
      <c r="AN23" s="334">
        <f t="shared" si="11"/>
        <v>0</v>
      </c>
      <c r="AO23" s="334">
        <f t="shared" si="12"/>
        <v>0</v>
      </c>
      <c r="AP23" s="311"/>
      <c r="AQ23" s="300"/>
      <c r="AR23" s="338"/>
      <c r="AS23" s="337">
        <f t="shared" si="3"/>
        <v>0</v>
      </c>
      <c r="AT23" s="312"/>
      <c r="AU23" s="352"/>
      <c r="AW23" s="308"/>
      <c r="BL23" s="368" t="str">
        <f t="shared" si="13"/>
        <v>N</v>
      </c>
      <c r="BM23" s="368" t="str">
        <f t="shared" si="14"/>
        <v>N</v>
      </c>
      <c r="BN23" s="368" t="str">
        <f t="shared" si="15"/>
        <v>N</v>
      </c>
      <c r="BO23" s="368" t="str">
        <f t="shared" si="16"/>
        <v>N</v>
      </c>
      <c r="BP23" s="367">
        <f t="shared" si="17"/>
        <v>0</v>
      </c>
      <c r="BQ23" s="367">
        <f t="shared" si="18"/>
        <v>0</v>
      </c>
      <c r="BR23" s="369">
        <f t="shared" si="4"/>
        <v>0</v>
      </c>
    </row>
    <row r="24" spans="1:70" ht="22.5" customHeight="1">
      <c r="A24" s="303">
        <f t="shared" si="5"/>
        <v>11</v>
      </c>
      <c r="B24" s="301" t="s">
        <v>307</v>
      </c>
      <c r="C24" s="328">
        <f t="shared" si="19"/>
        <v>11</v>
      </c>
      <c r="D24" s="140"/>
      <c r="E24" s="141" t="s">
        <v>138</v>
      </c>
      <c r="F24" s="476">
        <f>'4. Matriz de Entrega'!T21</f>
        <v>0</v>
      </c>
      <c r="G24" s="141"/>
      <c r="H24" s="302"/>
      <c r="I24" s="302"/>
      <c r="J24" s="329"/>
      <c r="K24" s="330">
        <f t="shared" si="0"/>
        <v>11</v>
      </c>
      <c r="L24" s="279">
        <v>0</v>
      </c>
      <c r="M24" s="278">
        <f t="shared" si="6"/>
        <v>0</v>
      </c>
      <c r="N24" s="276"/>
      <c r="O24" s="276"/>
      <c r="P24" s="276"/>
      <c r="Q24" s="331"/>
      <c r="R24" s="279">
        <v>0</v>
      </c>
      <c r="S24" s="278">
        <f t="shared" si="7"/>
        <v>0</v>
      </c>
      <c r="T24" s="276"/>
      <c r="U24" s="276"/>
      <c r="V24" s="276"/>
      <c r="W24" s="331"/>
      <c r="X24" s="279">
        <v>0</v>
      </c>
      <c r="Y24" s="278">
        <f t="shared" si="8"/>
        <v>0</v>
      </c>
      <c r="Z24" s="276"/>
      <c r="AA24" s="276"/>
      <c r="AB24" s="276"/>
      <c r="AC24" s="312"/>
      <c r="AD24" s="312"/>
      <c r="AE24" s="330">
        <f t="shared" si="9"/>
        <v>11</v>
      </c>
      <c r="AF24" s="279">
        <v>0</v>
      </c>
      <c r="AG24" s="277">
        <f t="shared" si="1"/>
        <v>0</v>
      </c>
      <c r="AH24" s="276"/>
      <c r="AI24" s="276"/>
      <c r="AJ24" s="276"/>
      <c r="AK24" s="312"/>
      <c r="AL24" s="332">
        <f t="shared" si="2"/>
        <v>0</v>
      </c>
      <c r="AM24" s="333" t="str">
        <f t="shared" si="10"/>
        <v>-</v>
      </c>
      <c r="AN24" s="334">
        <f t="shared" si="11"/>
        <v>0</v>
      </c>
      <c r="AO24" s="334">
        <f t="shared" si="12"/>
        <v>0</v>
      </c>
      <c r="AP24" s="311"/>
      <c r="AQ24" s="300"/>
      <c r="AR24" s="338"/>
      <c r="AS24" s="337">
        <f t="shared" si="3"/>
        <v>0</v>
      </c>
      <c r="AT24" s="312"/>
      <c r="AU24" s="352"/>
      <c r="AW24" s="308"/>
      <c r="BL24" s="368" t="str">
        <f t="shared" si="13"/>
        <v>N</v>
      </c>
      <c r="BM24" s="368" t="str">
        <f t="shared" si="14"/>
        <v>N</v>
      </c>
      <c r="BN24" s="368" t="str">
        <f t="shared" si="15"/>
        <v>N</v>
      </c>
      <c r="BO24" s="368" t="str">
        <f t="shared" si="16"/>
        <v>N</v>
      </c>
      <c r="BP24" s="367">
        <f t="shared" si="17"/>
        <v>0</v>
      </c>
      <c r="BQ24" s="367">
        <f t="shared" si="18"/>
        <v>0</v>
      </c>
      <c r="BR24" s="369">
        <f t="shared" si="4"/>
        <v>0</v>
      </c>
    </row>
    <row r="25" spans="1:70" ht="22.5" customHeight="1">
      <c r="A25" s="303">
        <f t="shared" si="5"/>
        <v>12</v>
      </c>
      <c r="B25" s="301" t="s">
        <v>307</v>
      </c>
      <c r="C25" s="328">
        <f t="shared" si="19"/>
        <v>12</v>
      </c>
      <c r="D25" s="140"/>
      <c r="E25" s="141" t="s">
        <v>138</v>
      </c>
      <c r="F25" s="476">
        <f>'4. Matriz de Entrega'!T22</f>
        <v>0</v>
      </c>
      <c r="G25" s="141"/>
      <c r="H25" s="302"/>
      <c r="I25" s="302"/>
      <c r="J25" s="329"/>
      <c r="K25" s="330">
        <f t="shared" si="0"/>
        <v>12</v>
      </c>
      <c r="L25" s="279">
        <v>0</v>
      </c>
      <c r="M25" s="278">
        <f t="shared" si="6"/>
        <v>0</v>
      </c>
      <c r="N25" s="276"/>
      <c r="O25" s="276"/>
      <c r="P25" s="276"/>
      <c r="Q25" s="331"/>
      <c r="R25" s="279">
        <v>0</v>
      </c>
      <c r="S25" s="278">
        <f t="shared" si="7"/>
        <v>0</v>
      </c>
      <c r="T25" s="276"/>
      <c r="U25" s="276"/>
      <c r="V25" s="276"/>
      <c r="W25" s="331"/>
      <c r="X25" s="279">
        <v>0</v>
      </c>
      <c r="Y25" s="278">
        <f t="shared" si="8"/>
        <v>0</v>
      </c>
      <c r="Z25" s="276"/>
      <c r="AA25" s="276"/>
      <c r="AB25" s="276"/>
      <c r="AC25" s="312"/>
      <c r="AD25" s="312"/>
      <c r="AE25" s="330">
        <f t="shared" si="9"/>
        <v>12</v>
      </c>
      <c r="AF25" s="279">
        <v>0</v>
      </c>
      <c r="AG25" s="277">
        <f t="shared" si="1"/>
        <v>0</v>
      </c>
      <c r="AH25" s="276"/>
      <c r="AI25" s="276"/>
      <c r="AJ25" s="276"/>
      <c r="AK25" s="312"/>
      <c r="AL25" s="332">
        <f t="shared" si="2"/>
        <v>0</v>
      </c>
      <c r="AM25" s="333" t="str">
        <f t="shared" si="10"/>
        <v>-</v>
      </c>
      <c r="AN25" s="334">
        <f t="shared" si="11"/>
        <v>0</v>
      </c>
      <c r="AO25" s="334">
        <f t="shared" si="12"/>
        <v>0</v>
      </c>
      <c r="AP25" s="311"/>
      <c r="AQ25" s="300"/>
      <c r="AR25" s="338"/>
      <c r="AS25" s="337">
        <f t="shared" si="3"/>
        <v>0</v>
      </c>
      <c r="AT25" s="312"/>
      <c r="AU25" s="352"/>
      <c r="AW25" s="308"/>
      <c r="BL25" s="368" t="str">
        <f t="shared" si="13"/>
        <v>N</v>
      </c>
      <c r="BM25" s="368" t="str">
        <f t="shared" si="14"/>
        <v>N</v>
      </c>
      <c r="BN25" s="368" t="str">
        <f t="shared" si="15"/>
        <v>N</v>
      </c>
      <c r="BO25" s="368" t="str">
        <f t="shared" si="16"/>
        <v>N</v>
      </c>
      <c r="BP25" s="367">
        <f t="shared" si="17"/>
        <v>0</v>
      </c>
      <c r="BQ25" s="367">
        <f t="shared" si="18"/>
        <v>0</v>
      </c>
      <c r="BR25" s="369">
        <f t="shared" si="4"/>
        <v>0</v>
      </c>
    </row>
    <row r="26" spans="1:70" ht="22.5" customHeight="1">
      <c r="A26" s="303">
        <f t="shared" si="5"/>
        <v>13</v>
      </c>
      <c r="B26" s="301" t="s">
        <v>307</v>
      </c>
      <c r="C26" s="328">
        <f t="shared" si="19"/>
        <v>13</v>
      </c>
      <c r="D26" s="140"/>
      <c r="E26" s="141" t="s">
        <v>138</v>
      </c>
      <c r="F26" s="476">
        <f>'4. Matriz de Entrega'!T23</f>
        <v>0</v>
      </c>
      <c r="G26" s="141"/>
      <c r="H26" s="302"/>
      <c r="I26" s="302"/>
      <c r="J26" s="329"/>
      <c r="K26" s="330">
        <f t="shared" si="0"/>
        <v>13</v>
      </c>
      <c r="L26" s="279">
        <v>0</v>
      </c>
      <c r="M26" s="278">
        <f t="shared" si="6"/>
        <v>0</v>
      </c>
      <c r="N26" s="276"/>
      <c r="O26" s="276"/>
      <c r="P26" s="276"/>
      <c r="Q26" s="331"/>
      <c r="R26" s="279">
        <v>0</v>
      </c>
      <c r="S26" s="278">
        <f t="shared" si="7"/>
        <v>0</v>
      </c>
      <c r="T26" s="276"/>
      <c r="U26" s="276"/>
      <c r="V26" s="276"/>
      <c r="W26" s="331"/>
      <c r="X26" s="279">
        <v>0</v>
      </c>
      <c r="Y26" s="278">
        <f t="shared" si="8"/>
        <v>0</v>
      </c>
      <c r="Z26" s="276"/>
      <c r="AA26" s="276"/>
      <c r="AB26" s="276"/>
      <c r="AC26" s="312"/>
      <c r="AD26" s="312"/>
      <c r="AE26" s="330">
        <f t="shared" si="9"/>
        <v>13</v>
      </c>
      <c r="AF26" s="279">
        <v>0</v>
      </c>
      <c r="AG26" s="277">
        <f t="shared" si="1"/>
        <v>0</v>
      </c>
      <c r="AH26" s="276"/>
      <c r="AI26" s="276"/>
      <c r="AJ26" s="276"/>
      <c r="AK26" s="312"/>
      <c r="AL26" s="332">
        <f t="shared" si="2"/>
        <v>0</v>
      </c>
      <c r="AM26" s="333" t="str">
        <f t="shared" si="10"/>
        <v>-</v>
      </c>
      <c r="AN26" s="334">
        <f t="shared" si="11"/>
        <v>0</v>
      </c>
      <c r="AO26" s="334">
        <f t="shared" si="12"/>
        <v>0</v>
      </c>
      <c r="AP26" s="311"/>
      <c r="AQ26" s="300"/>
      <c r="AR26" s="338"/>
      <c r="AS26" s="337">
        <f t="shared" si="3"/>
        <v>0</v>
      </c>
      <c r="AT26" s="312"/>
      <c r="AU26" s="352"/>
      <c r="AW26" s="308"/>
      <c r="BL26" s="368" t="str">
        <f t="shared" si="13"/>
        <v>N</v>
      </c>
      <c r="BM26" s="368" t="str">
        <f t="shared" si="14"/>
        <v>N</v>
      </c>
      <c r="BN26" s="368" t="str">
        <f t="shared" si="15"/>
        <v>N</v>
      </c>
      <c r="BO26" s="368" t="str">
        <f t="shared" si="16"/>
        <v>N</v>
      </c>
      <c r="BP26" s="367">
        <f t="shared" si="17"/>
        <v>0</v>
      </c>
      <c r="BQ26" s="367">
        <f t="shared" si="18"/>
        <v>0</v>
      </c>
      <c r="BR26" s="369">
        <f t="shared" si="4"/>
        <v>0</v>
      </c>
    </row>
    <row r="27" spans="1:70" ht="22.5" customHeight="1">
      <c r="A27" s="303">
        <f t="shared" si="5"/>
        <v>14</v>
      </c>
      <c r="B27" s="301" t="s">
        <v>307</v>
      </c>
      <c r="C27" s="328">
        <f t="shared" si="19"/>
        <v>14</v>
      </c>
      <c r="D27" s="140"/>
      <c r="E27" s="141" t="s">
        <v>138</v>
      </c>
      <c r="F27" s="476">
        <f>'4. Matriz de Entrega'!T24</f>
        <v>0</v>
      </c>
      <c r="G27" s="141"/>
      <c r="H27" s="302"/>
      <c r="I27" s="302"/>
      <c r="J27" s="329"/>
      <c r="K27" s="330">
        <f t="shared" si="0"/>
        <v>14</v>
      </c>
      <c r="L27" s="279">
        <v>0</v>
      </c>
      <c r="M27" s="278">
        <f t="shared" si="6"/>
        <v>0</v>
      </c>
      <c r="N27" s="276"/>
      <c r="O27" s="276"/>
      <c r="P27" s="276"/>
      <c r="Q27" s="331"/>
      <c r="R27" s="279">
        <v>0</v>
      </c>
      <c r="S27" s="278">
        <f t="shared" si="7"/>
        <v>0</v>
      </c>
      <c r="T27" s="276"/>
      <c r="U27" s="276"/>
      <c r="V27" s="276"/>
      <c r="W27" s="331"/>
      <c r="X27" s="279">
        <v>0</v>
      </c>
      <c r="Y27" s="278">
        <f t="shared" si="8"/>
        <v>0</v>
      </c>
      <c r="Z27" s="276"/>
      <c r="AA27" s="276"/>
      <c r="AB27" s="276"/>
      <c r="AC27" s="312"/>
      <c r="AD27" s="312"/>
      <c r="AE27" s="330">
        <f t="shared" si="9"/>
        <v>14</v>
      </c>
      <c r="AF27" s="279">
        <v>0</v>
      </c>
      <c r="AG27" s="277">
        <f t="shared" si="1"/>
        <v>0</v>
      </c>
      <c r="AH27" s="276"/>
      <c r="AI27" s="276"/>
      <c r="AJ27" s="276"/>
      <c r="AK27" s="312"/>
      <c r="AL27" s="332">
        <f t="shared" si="2"/>
        <v>0</v>
      </c>
      <c r="AM27" s="333" t="str">
        <f t="shared" si="10"/>
        <v>-</v>
      </c>
      <c r="AN27" s="334">
        <f t="shared" si="11"/>
        <v>0</v>
      </c>
      <c r="AO27" s="334">
        <f t="shared" si="12"/>
        <v>0</v>
      </c>
      <c r="AP27" s="311"/>
      <c r="AQ27" s="300"/>
      <c r="AR27" s="338"/>
      <c r="AS27" s="337">
        <f t="shared" si="3"/>
        <v>0</v>
      </c>
      <c r="AT27" s="312"/>
      <c r="AU27" s="352"/>
      <c r="AW27" s="308"/>
      <c r="BL27" s="368" t="str">
        <f t="shared" si="13"/>
        <v>N</v>
      </c>
      <c r="BM27" s="368" t="str">
        <f t="shared" si="14"/>
        <v>N</v>
      </c>
      <c r="BN27" s="368" t="str">
        <f t="shared" si="15"/>
        <v>N</v>
      </c>
      <c r="BO27" s="368" t="str">
        <f t="shared" si="16"/>
        <v>N</v>
      </c>
      <c r="BP27" s="367">
        <f t="shared" si="17"/>
        <v>0</v>
      </c>
      <c r="BQ27" s="367">
        <f t="shared" si="18"/>
        <v>0</v>
      </c>
      <c r="BR27" s="369">
        <f t="shared" si="4"/>
        <v>0</v>
      </c>
    </row>
    <row r="28" spans="1:70" ht="22.5" customHeight="1">
      <c r="A28" s="303">
        <f t="shared" si="5"/>
        <v>15</v>
      </c>
      <c r="B28" s="301" t="s">
        <v>307</v>
      </c>
      <c r="C28" s="328">
        <f t="shared" si="19"/>
        <v>15</v>
      </c>
      <c r="D28" s="140"/>
      <c r="E28" s="141" t="s">
        <v>138</v>
      </c>
      <c r="F28" s="476">
        <f>'4. Matriz de Entrega'!T25</f>
        <v>0</v>
      </c>
      <c r="G28" s="141"/>
      <c r="H28" s="302"/>
      <c r="I28" s="302"/>
      <c r="J28" s="329"/>
      <c r="K28" s="330">
        <f t="shared" si="0"/>
        <v>15</v>
      </c>
      <c r="L28" s="279">
        <v>0</v>
      </c>
      <c r="M28" s="278">
        <f t="shared" si="6"/>
        <v>0</v>
      </c>
      <c r="N28" s="276"/>
      <c r="O28" s="276"/>
      <c r="P28" s="276"/>
      <c r="Q28" s="331"/>
      <c r="R28" s="279">
        <v>0</v>
      </c>
      <c r="S28" s="278">
        <f t="shared" si="7"/>
        <v>0</v>
      </c>
      <c r="T28" s="276"/>
      <c r="U28" s="276"/>
      <c r="V28" s="276"/>
      <c r="W28" s="331"/>
      <c r="X28" s="279">
        <v>0</v>
      </c>
      <c r="Y28" s="278">
        <f t="shared" si="8"/>
        <v>0</v>
      </c>
      <c r="Z28" s="276"/>
      <c r="AA28" s="276"/>
      <c r="AB28" s="276"/>
      <c r="AC28" s="312"/>
      <c r="AD28" s="312"/>
      <c r="AE28" s="330">
        <f t="shared" si="9"/>
        <v>15</v>
      </c>
      <c r="AF28" s="279">
        <v>0</v>
      </c>
      <c r="AG28" s="277">
        <f t="shared" si="1"/>
        <v>0</v>
      </c>
      <c r="AH28" s="276"/>
      <c r="AI28" s="276"/>
      <c r="AJ28" s="276"/>
      <c r="AK28" s="312"/>
      <c r="AL28" s="332">
        <f t="shared" si="2"/>
        <v>0</v>
      </c>
      <c r="AM28" s="333" t="str">
        <f t="shared" si="10"/>
        <v>-</v>
      </c>
      <c r="AN28" s="334">
        <f t="shared" si="11"/>
        <v>0</v>
      </c>
      <c r="AO28" s="334">
        <f t="shared" si="12"/>
        <v>0</v>
      </c>
      <c r="AP28" s="311"/>
      <c r="AQ28" s="300"/>
      <c r="AR28" s="338"/>
      <c r="AS28" s="337">
        <f t="shared" si="3"/>
        <v>0</v>
      </c>
      <c r="AT28" s="312"/>
      <c r="AU28" s="352"/>
      <c r="AW28" s="308"/>
      <c r="BL28" s="368" t="str">
        <f t="shared" si="13"/>
        <v>N</v>
      </c>
      <c r="BM28" s="368" t="str">
        <f t="shared" si="14"/>
        <v>N</v>
      </c>
      <c r="BN28" s="368" t="str">
        <f t="shared" si="15"/>
        <v>N</v>
      </c>
      <c r="BO28" s="368" t="str">
        <f t="shared" si="16"/>
        <v>N</v>
      </c>
      <c r="BP28" s="367">
        <f t="shared" si="17"/>
        <v>0</v>
      </c>
      <c r="BQ28" s="367">
        <f t="shared" si="18"/>
        <v>0</v>
      </c>
      <c r="BR28" s="369">
        <f t="shared" si="4"/>
        <v>0</v>
      </c>
    </row>
    <row r="29" spans="1:70" ht="22.5" customHeight="1">
      <c r="A29" s="303">
        <f t="shared" ref="A29:A48" si="20">C29</f>
        <v>16</v>
      </c>
      <c r="B29" s="301" t="s">
        <v>307</v>
      </c>
      <c r="C29" s="328">
        <f t="shared" si="19"/>
        <v>16</v>
      </c>
      <c r="D29" s="140"/>
      <c r="E29" s="141" t="s">
        <v>138</v>
      </c>
      <c r="F29" s="476">
        <f>'4. Matriz de Entrega'!T26</f>
        <v>0</v>
      </c>
      <c r="G29" s="141"/>
      <c r="H29" s="302"/>
      <c r="I29" s="302"/>
      <c r="J29" s="329"/>
      <c r="K29" s="330">
        <f t="shared" ref="K29:K48" si="21">C29</f>
        <v>16</v>
      </c>
      <c r="L29" s="279">
        <v>0</v>
      </c>
      <c r="M29" s="278">
        <f t="shared" ref="M29:M48" si="22">$F29*L29</f>
        <v>0</v>
      </c>
      <c r="N29" s="276"/>
      <c r="O29" s="276"/>
      <c r="P29" s="276"/>
      <c r="Q29" s="331"/>
      <c r="R29" s="279">
        <v>0</v>
      </c>
      <c r="S29" s="278">
        <f t="shared" ref="S29:S48" si="23">$F29*R29</f>
        <v>0</v>
      </c>
      <c r="T29" s="276"/>
      <c r="U29" s="276"/>
      <c r="V29" s="276"/>
      <c r="W29" s="331"/>
      <c r="X29" s="279">
        <v>0</v>
      </c>
      <c r="Y29" s="278">
        <f t="shared" ref="Y29:Y48" si="24">$F29*X29</f>
        <v>0</v>
      </c>
      <c r="Z29" s="276"/>
      <c r="AA29" s="276"/>
      <c r="AB29" s="276"/>
      <c r="AC29" s="312"/>
      <c r="AD29" s="312"/>
      <c r="AE29" s="330">
        <f t="shared" ref="AE29:AE48" si="25">C29</f>
        <v>16</v>
      </c>
      <c r="AF29" s="279">
        <v>0</v>
      </c>
      <c r="AG29" s="277">
        <f t="shared" ref="AG29:AG48" si="26">$F29*AF29</f>
        <v>0</v>
      </c>
      <c r="AH29" s="276"/>
      <c r="AI29" s="276"/>
      <c r="AJ29" s="276"/>
      <c r="AK29" s="312"/>
      <c r="AL29" s="332">
        <f t="shared" ref="AL29:AL48" si="27">IFERROR(SMALL(BL29:BO29,COUNTIF(BL29:BO29,0)+1),0)</f>
        <v>0</v>
      </c>
      <c r="AM29" s="333" t="str">
        <f t="shared" si="10"/>
        <v>-</v>
      </c>
      <c r="AN29" s="334">
        <f t="shared" ref="AN29:AN48" si="28">BR29</f>
        <v>0</v>
      </c>
      <c r="AO29" s="334">
        <f t="shared" ref="AO29:AO48" si="29">MAX(AF29,L29,R29,X29)</f>
        <v>0</v>
      </c>
      <c r="AP29" s="311"/>
      <c r="AQ29" s="300"/>
      <c r="AR29" s="338"/>
      <c r="AS29" s="337">
        <f t="shared" si="3"/>
        <v>0</v>
      </c>
      <c r="AT29" s="312"/>
      <c r="AU29" s="352"/>
      <c r="AW29" s="308"/>
      <c r="BL29" s="368" t="str">
        <f t="shared" ref="BL29:BL48" si="30">IF(AF29=0,"N",AF29)</f>
        <v>N</v>
      </c>
      <c r="BM29" s="368" t="str">
        <f t="shared" ref="BM29:BM48" si="31">IF(L29=0,"N",L29)</f>
        <v>N</v>
      </c>
      <c r="BN29" s="368" t="str">
        <f t="shared" ref="BN29:BN48" si="32">IF(R29=0,"N",R29)</f>
        <v>N</v>
      </c>
      <c r="BO29" s="368" t="str">
        <f t="shared" ref="BO29:BO48" si="33">IF(X29=0,"N",X29)</f>
        <v>N</v>
      </c>
      <c r="BP29" s="367">
        <f t="shared" ref="BP29:BP48" si="34">IFERROR(AVERAGEIF(BL29:BO29,"&lt;&gt;0"),0)</f>
        <v>0</v>
      </c>
      <c r="BQ29" s="367">
        <f t="shared" si="18"/>
        <v>0</v>
      </c>
      <c r="BR29" s="369">
        <f t="shared" ref="BR29:BR48" si="35">IFERROR(MEDIAN(BL29:BO29),0)</f>
        <v>0</v>
      </c>
    </row>
    <row r="30" spans="1:70" ht="22.5" customHeight="1">
      <c r="A30" s="303">
        <f t="shared" si="20"/>
        <v>17</v>
      </c>
      <c r="B30" s="301" t="s">
        <v>307</v>
      </c>
      <c r="C30" s="328">
        <f t="shared" si="19"/>
        <v>17</v>
      </c>
      <c r="D30" s="140"/>
      <c r="E30" s="141" t="s">
        <v>138</v>
      </c>
      <c r="F30" s="476">
        <f>'4. Matriz de Entrega'!T27</f>
        <v>0</v>
      </c>
      <c r="G30" s="141"/>
      <c r="H30" s="302"/>
      <c r="I30" s="302"/>
      <c r="J30" s="329"/>
      <c r="K30" s="330">
        <f t="shared" si="21"/>
        <v>17</v>
      </c>
      <c r="L30" s="279">
        <v>0</v>
      </c>
      <c r="M30" s="278">
        <f t="shared" si="22"/>
        <v>0</v>
      </c>
      <c r="N30" s="276"/>
      <c r="O30" s="276"/>
      <c r="P30" s="276"/>
      <c r="Q30" s="331"/>
      <c r="R30" s="279">
        <v>0</v>
      </c>
      <c r="S30" s="278">
        <f t="shared" si="23"/>
        <v>0</v>
      </c>
      <c r="T30" s="276"/>
      <c r="U30" s="276"/>
      <c r="V30" s="276"/>
      <c r="W30" s="331"/>
      <c r="X30" s="279">
        <v>0</v>
      </c>
      <c r="Y30" s="278">
        <f t="shared" si="24"/>
        <v>0</v>
      </c>
      <c r="Z30" s="276"/>
      <c r="AA30" s="276"/>
      <c r="AB30" s="276"/>
      <c r="AC30" s="312"/>
      <c r="AD30" s="312"/>
      <c r="AE30" s="330">
        <f t="shared" si="25"/>
        <v>17</v>
      </c>
      <c r="AF30" s="279">
        <v>0</v>
      </c>
      <c r="AG30" s="277">
        <f t="shared" si="26"/>
        <v>0</v>
      </c>
      <c r="AH30" s="276"/>
      <c r="AI30" s="276"/>
      <c r="AJ30" s="276"/>
      <c r="AK30" s="312"/>
      <c r="AL30" s="332">
        <f t="shared" si="27"/>
        <v>0</v>
      </c>
      <c r="AM30" s="333" t="str">
        <f t="shared" si="10"/>
        <v>-</v>
      </c>
      <c r="AN30" s="334">
        <f t="shared" si="28"/>
        <v>0</v>
      </c>
      <c r="AO30" s="334">
        <f t="shared" si="29"/>
        <v>0</v>
      </c>
      <c r="AP30" s="311"/>
      <c r="AQ30" s="300"/>
      <c r="AR30" s="338"/>
      <c r="AS30" s="337">
        <f t="shared" si="3"/>
        <v>0</v>
      </c>
      <c r="AT30" s="312"/>
      <c r="AU30" s="352"/>
      <c r="AW30" s="308"/>
      <c r="BL30" s="368" t="str">
        <f t="shared" si="30"/>
        <v>N</v>
      </c>
      <c r="BM30" s="368" t="str">
        <f t="shared" si="31"/>
        <v>N</v>
      </c>
      <c r="BN30" s="368" t="str">
        <f t="shared" si="32"/>
        <v>N</v>
      </c>
      <c r="BO30" s="368" t="str">
        <f t="shared" si="33"/>
        <v>N</v>
      </c>
      <c r="BP30" s="367">
        <f t="shared" si="34"/>
        <v>0</v>
      </c>
      <c r="BQ30" s="367">
        <f t="shared" si="18"/>
        <v>0</v>
      </c>
      <c r="BR30" s="369">
        <f t="shared" si="35"/>
        <v>0</v>
      </c>
    </row>
    <row r="31" spans="1:70" ht="22.5" customHeight="1">
      <c r="A31" s="303">
        <f t="shared" si="20"/>
        <v>18</v>
      </c>
      <c r="B31" s="301" t="s">
        <v>307</v>
      </c>
      <c r="C31" s="328">
        <f t="shared" si="19"/>
        <v>18</v>
      </c>
      <c r="D31" s="140"/>
      <c r="E31" s="141" t="s">
        <v>138</v>
      </c>
      <c r="F31" s="476">
        <f>'4. Matriz de Entrega'!T28</f>
        <v>0</v>
      </c>
      <c r="G31" s="141"/>
      <c r="H31" s="302"/>
      <c r="I31" s="302"/>
      <c r="J31" s="329"/>
      <c r="K31" s="330">
        <f t="shared" si="21"/>
        <v>18</v>
      </c>
      <c r="L31" s="279">
        <v>0</v>
      </c>
      <c r="M31" s="278">
        <f t="shared" si="22"/>
        <v>0</v>
      </c>
      <c r="N31" s="276"/>
      <c r="O31" s="276"/>
      <c r="P31" s="276"/>
      <c r="Q31" s="331"/>
      <c r="R31" s="279">
        <v>0</v>
      </c>
      <c r="S31" s="278">
        <f t="shared" si="23"/>
        <v>0</v>
      </c>
      <c r="T31" s="276"/>
      <c r="U31" s="276"/>
      <c r="V31" s="276"/>
      <c r="W31" s="331"/>
      <c r="X31" s="279">
        <v>0</v>
      </c>
      <c r="Y31" s="278">
        <f t="shared" si="24"/>
        <v>0</v>
      </c>
      <c r="Z31" s="276"/>
      <c r="AA31" s="276"/>
      <c r="AB31" s="276"/>
      <c r="AC31" s="312"/>
      <c r="AD31" s="312"/>
      <c r="AE31" s="330">
        <f t="shared" si="25"/>
        <v>18</v>
      </c>
      <c r="AF31" s="279">
        <v>0</v>
      </c>
      <c r="AG31" s="277">
        <f t="shared" si="26"/>
        <v>0</v>
      </c>
      <c r="AH31" s="276"/>
      <c r="AI31" s="276"/>
      <c r="AJ31" s="276"/>
      <c r="AK31" s="312"/>
      <c r="AL31" s="332">
        <f t="shared" si="27"/>
        <v>0</v>
      </c>
      <c r="AM31" s="333" t="str">
        <f t="shared" si="10"/>
        <v>-</v>
      </c>
      <c r="AN31" s="334">
        <f t="shared" si="28"/>
        <v>0</v>
      </c>
      <c r="AO31" s="334">
        <f t="shared" si="29"/>
        <v>0</v>
      </c>
      <c r="AP31" s="311"/>
      <c r="AQ31" s="300"/>
      <c r="AR31" s="338"/>
      <c r="AS31" s="337">
        <f t="shared" si="3"/>
        <v>0</v>
      </c>
      <c r="AT31" s="312"/>
      <c r="AU31" s="352"/>
      <c r="AW31" s="308"/>
      <c r="BL31" s="368" t="str">
        <f t="shared" si="30"/>
        <v>N</v>
      </c>
      <c r="BM31" s="368" t="str">
        <f t="shared" si="31"/>
        <v>N</v>
      </c>
      <c r="BN31" s="368" t="str">
        <f t="shared" si="32"/>
        <v>N</v>
      </c>
      <c r="BO31" s="368" t="str">
        <f t="shared" si="33"/>
        <v>N</v>
      </c>
      <c r="BP31" s="367">
        <f t="shared" si="34"/>
        <v>0</v>
      </c>
      <c r="BQ31" s="367">
        <f t="shared" si="18"/>
        <v>0</v>
      </c>
      <c r="BR31" s="369">
        <f t="shared" si="35"/>
        <v>0</v>
      </c>
    </row>
    <row r="32" spans="1:70" ht="22.5" customHeight="1">
      <c r="A32" s="303">
        <f t="shared" si="20"/>
        <v>19</v>
      </c>
      <c r="B32" s="301" t="s">
        <v>307</v>
      </c>
      <c r="C32" s="328">
        <f t="shared" si="19"/>
        <v>19</v>
      </c>
      <c r="D32" s="140"/>
      <c r="E32" s="141" t="s">
        <v>138</v>
      </c>
      <c r="F32" s="476">
        <f>'4. Matriz de Entrega'!T29</f>
        <v>0</v>
      </c>
      <c r="G32" s="141"/>
      <c r="H32" s="302"/>
      <c r="I32" s="302"/>
      <c r="J32" s="329"/>
      <c r="K32" s="330">
        <f t="shared" si="21"/>
        <v>19</v>
      </c>
      <c r="L32" s="279">
        <v>0</v>
      </c>
      <c r="M32" s="278">
        <f t="shared" si="22"/>
        <v>0</v>
      </c>
      <c r="N32" s="276"/>
      <c r="O32" s="276"/>
      <c r="P32" s="276"/>
      <c r="Q32" s="331"/>
      <c r="R32" s="279">
        <v>0</v>
      </c>
      <c r="S32" s="278">
        <f t="shared" si="23"/>
        <v>0</v>
      </c>
      <c r="T32" s="276"/>
      <c r="U32" s="276"/>
      <c r="V32" s="276"/>
      <c r="W32" s="331"/>
      <c r="X32" s="279">
        <v>0</v>
      </c>
      <c r="Y32" s="278">
        <f t="shared" si="24"/>
        <v>0</v>
      </c>
      <c r="Z32" s="276"/>
      <c r="AA32" s="276"/>
      <c r="AB32" s="276"/>
      <c r="AC32" s="312"/>
      <c r="AD32" s="312"/>
      <c r="AE32" s="330">
        <f t="shared" si="25"/>
        <v>19</v>
      </c>
      <c r="AF32" s="279">
        <v>0</v>
      </c>
      <c r="AG32" s="277">
        <f t="shared" si="26"/>
        <v>0</v>
      </c>
      <c r="AH32" s="276"/>
      <c r="AI32" s="276"/>
      <c r="AJ32" s="276"/>
      <c r="AK32" s="312"/>
      <c r="AL32" s="332">
        <f t="shared" si="27"/>
        <v>0</v>
      </c>
      <c r="AM32" s="333" t="str">
        <f t="shared" si="10"/>
        <v>-</v>
      </c>
      <c r="AN32" s="334">
        <f t="shared" si="28"/>
        <v>0</v>
      </c>
      <c r="AO32" s="334">
        <f t="shared" si="29"/>
        <v>0</v>
      </c>
      <c r="AP32" s="311"/>
      <c r="AQ32" s="300"/>
      <c r="AR32" s="338"/>
      <c r="AS32" s="337">
        <f t="shared" si="3"/>
        <v>0</v>
      </c>
      <c r="AT32" s="312"/>
      <c r="AU32" s="352"/>
      <c r="AW32" s="308"/>
      <c r="BL32" s="368" t="str">
        <f t="shared" si="30"/>
        <v>N</v>
      </c>
      <c r="BM32" s="368" t="str">
        <f t="shared" si="31"/>
        <v>N</v>
      </c>
      <c r="BN32" s="368" t="str">
        <f t="shared" si="32"/>
        <v>N</v>
      </c>
      <c r="BO32" s="368" t="str">
        <f t="shared" si="33"/>
        <v>N</v>
      </c>
      <c r="BP32" s="367">
        <f t="shared" si="34"/>
        <v>0</v>
      </c>
      <c r="BQ32" s="367">
        <f t="shared" si="18"/>
        <v>0</v>
      </c>
      <c r="BR32" s="369">
        <f t="shared" si="35"/>
        <v>0</v>
      </c>
    </row>
    <row r="33" spans="1:70" ht="22.5" customHeight="1">
      <c r="A33" s="303">
        <f t="shared" si="20"/>
        <v>20</v>
      </c>
      <c r="B33" s="301" t="s">
        <v>307</v>
      </c>
      <c r="C33" s="328">
        <f t="shared" si="19"/>
        <v>20</v>
      </c>
      <c r="D33" s="140"/>
      <c r="E33" s="141" t="s">
        <v>138</v>
      </c>
      <c r="F33" s="476">
        <f>'4. Matriz de Entrega'!T30</f>
        <v>0</v>
      </c>
      <c r="G33" s="141"/>
      <c r="H33" s="302"/>
      <c r="I33" s="302"/>
      <c r="J33" s="329"/>
      <c r="K33" s="330">
        <f t="shared" si="21"/>
        <v>20</v>
      </c>
      <c r="L33" s="279">
        <v>0</v>
      </c>
      <c r="M33" s="278">
        <f t="shared" si="22"/>
        <v>0</v>
      </c>
      <c r="N33" s="276"/>
      <c r="O33" s="276"/>
      <c r="P33" s="276"/>
      <c r="Q33" s="331"/>
      <c r="R33" s="279">
        <v>0</v>
      </c>
      <c r="S33" s="278">
        <f t="shared" si="23"/>
        <v>0</v>
      </c>
      <c r="T33" s="276"/>
      <c r="U33" s="276"/>
      <c r="V33" s="276"/>
      <c r="W33" s="331"/>
      <c r="X33" s="279">
        <v>0</v>
      </c>
      <c r="Y33" s="278">
        <f t="shared" si="24"/>
        <v>0</v>
      </c>
      <c r="Z33" s="276"/>
      <c r="AA33" s="276"/>
      <c r="AB33" s="276"/>
      <c r="AC33" s="312"/>
      <c r="AD33" s="312"/>
      <c r="AE33" s="330">
        <f t="shared" si="25"/>
        <v>20</v>
      </c>
      <c r="AF33" s="279">
        <v>0</v>
      </c>
      <c r="AG33" s="277">
        <f t="shared" si="26"/>
        <v>0</v>
      </c>
      <c r="AH33" s="276"/>
      <c r="AI33" s="276"/>
      <c r="AJ33" s="276"/>
      <c r="AK33" s="312"/>
      <c r="AL33" s="332">
        <f t="shared" si="27"/>
        <v>0</v>
      </c>
      <c r="AM33" s="333" t="str">
        <f t="shared" si="10"/>
        <v>-</v>
      </c>
      <c r="AN33" s="334">
        <f t="shared" si="28"/>
        <v>0</v>
      </c>
      <c r="AO33" s="334">
        <f t="shared" si="29"/>
        <v>0</v>
      </c>
      <c r="AP33" s="311"/>
      <c r="AQ33" s="300"/>
      <c r="AR33" s="338"/>
      <c r="AS33" s="337">
        <f t="shared" si="3"/>
        <v>0</v>
      </c>
      <c r="AT33" s="312"/>
      <c r="AU33" s="352"/>
      <c r="AW33" s="308"/>
      <c r="BL33" s="368" t="str">
        <f t="shared" si="30"/>
        <v>N</v>
      </c>
      <c r="BM33" s="368" t="str">
        <f t="shared" si="31"/>
        <v>N</v>
      </c>
      <c r="BN33" s="368" t="str">
        <f t="shared" si="32"/>
        <v>N</v>
      </c>
      <c r="BO33" s="368" t="str">
        <f t="shared" si="33"/>
        <v>N</v>
      </c>
      <c r="BP33" s="367">
        <f t="shared" si="34"/>
        <v>0</v>
      </c>
      <c r="BQ33" s="367">
        <f t="shared" si="18"/>
        <v>0</v>
      </c>
      <c r="BR33" s="369">
        <f t="shared" si="35"/>
        <v>0</v>
      </c>
    </row>
    <row r="34" spans="1:70" ht="22.5" customHeight="1">
      <c r="A34" s="303">
        <f t="shared" si="20"/>
        <v>21</v>
      </c>
      <c r="B34" s="301" t="s">
        <v>307</v>
      </c>
      <c r="C34" s="328">
        <f t="shared" si="19"/>
        <v>21</v>
      </c>
      <c r="D34" s="140"/>
      <c r="E34" s="141" t="s">
        <v>138</v>
      </c>
      <c r="F34" s="476">
        <f>'4. Matriz de Entrega'!T31</f>
        <v>0</v>
      </c>
      <c r="G34" s="141"/>
      <c r="H34" s="302"/>
      <c r="I34" s="302"/>
      <c r="J34" s="329"/>
      <c r="K34" s="330">
        <f t="shared" si="21"/>
        <v>21</v>
      </c>
      <c r="L34" s="279">
        <v>0</v>
      </c>
      <c r="M34" s="278">
        <f t="shared" si="22"/>
        <v>0</v>
      </c>
      <c r="N34" s="276"/>
      <c r="O34" s="276"/>
      <c r="P34" s="276"/>
      <c r="Q34" s="331"/>
      <c r="R34" s="279">
        <v>0</v>
      </c>
      <c r="S34" s="278">
        <f t="shared" si="23"/>
        <v>0</v>
      </c>
      <c r="T34" s="276"/>
      <c r="U34" s="276"/>
      <c r="V34" s="276"/>
      <c r="W34" s="331"/>
      <c r="X34" s="279">
        <v>0</v>
      </c>
      <c r="Y34" s="278">
        <f t="shared" si="24"/>
        <v>0</v>
      </c>
      <c r="Z34" s="276"/>
      <c r="AA34" s="276"/>
      <c r="AB34" s="276"/>
      <c r="AC34" s="312"/>
      <c r="AD34" s="312"/>
      <c r="AE34" s="330">
        <f t="shared" si="25"/>
        <v>21</v>
      </c>
      <c r="AF34" s="279">
        <v>0</v>
      </c>
      <c r="AG34" s="277">
        <f t="shared" si="26"/>
        <v>0</v>
      </c>
      <c r="AH34" s="276"/>
      <c r="AI34" s="276"/>
      <c r="AJ34" s="276"/>
      <c r="AK34" s="312"/>
      <c r="AL34" s="332">
        <f t="shared" si="27"/>
        <v>0</v>
      </c>
      <c r="AM34" s="333" t="str">
        <f t="shared" si="10"/>
        <v>-</v>
      </c>
      <c r="AN34" s="334">
        <f t="shared" si="28"/>
        <v>0</v>
      </c>
      <c r="AO34" s="334">
        <f t="shared" si="29"/>
        <v>0</v>
      </c>
      <c r="AP34" s="311"/>
      <c r="AQ34" s="300"/>
      <c r="AR34" s="338"/>
      <c r="AS34" s="337">
        <f t="shared" si="3"/>
        <v>0</v>
      </c>
      <c r="AT34" s="312"/>
      <c r="AU34" s="352"/>
      <c r="AW34" s="308"/>
      <c r="BL34" s="368" t="str">
        <f t="shared" si="30"/>
        <v>N</v>
      </c>
      <c r="BM34" s="368" t="str">
        <f t="shared" si="31"/>
        <v>N</v>
      </c>
      <c r="BN34" s="368" t="str">
        <f t="shared" si="32"/>
        <v>N</v>
      </c>
      <c r="BO34" s="368" t="str">
        <f t="shared" si="33"/>
        <v>N</v>
      </c>
      <c r="BP34" s="367">
        <f t="shared" si="34"/>
        <v>0</v>
      </c>
      <c r="BQ34" s="367">
        <f t="shared" si="18"/>
        <v>0</v>
      </c>
      <c r="BR34" s="369">
        <f t="shared" si="35"/>
        <v>0</v>
      </c>
    </row>
    <row r="35" spans="1:70" ht="22.5" customHeight="1">
      <c r="A35" s="303">
        <f t="shared" si="20"/>
        <v>22</v>
      </c>
      <c r="B35" s="301" t="s">
        <v>307</v>
      </c>
      <c r="C35" s="328">
        <f t="shared" si="19"/>
        <v>22</v>
      </c>
      <c r="D35" s="140"/>
      <c r="E35" s="141" t="s">
        <v>138</v>
      </c>
      <c r="F35" s="476">
        <f>'4. Matriz de Entrega'!T32</f>
        <v>0</v>
      </c>
      <c r="G35" s="141"/>
      <c r="H35" s="302"/>
      <c r="I35" s="302"/>
      <c r="J35" s="329"/>
      <c r="K35" s="330">
        <f t="shared" si="21"/>
        <v>22</v>
      </c>
      <c r="L35" s="279">
        <v>0</v>
      </c>
      <c r="M35" s="278">
        <f t="shared" si="22"/>
        <v>0</v>
      </c>
      <c r="N35" s="276"/>
      <c r="O35" s="276"/>
      <c r="P35" s="276"/>
      <c r="Q35" s="331"/>
      <c r="R35" s="279">
        <v>0</v>
      </c>
      <c r="S35" s="278">
        <f t="shared" si="23"/>
        <v>0</v>
      </c>
      <c r="T35" s="276"/>
      <c r="U35" s="276"/>
      <c r="V35" s="276"/>
      <c r="W35" s="331"/>
      <c r="X35" s="279">
        <v>0</v>
      </c>
      <c r="Y35" s="278">
        <f t="shared" si="24"/>
        <v>0</v>
      </c>
      <c r="Z35" s="276"/>
      <c r="AA35" s="276"/>
      <c r="AB35" s="276"/>
      <c r="AC35" s="312"/>
      <c r="AD35" s="312"/>
      <c r="AE35" s="330">
        <f t="shared" si="25"/>
        <v>22</v>
      </c>
      <c r="AF35" s="279">
        <v>0</v>
      </c>
      <c r="AG35" s="277">
        <f t="shared" si="26"/>
        <v>0</v>
      </c>
      <c r="AH35" s="276"/>
      <c r="AI35" s="276"/>
      <c r="AJ35" s="276"/>
      <c r="AK35" s="312"/>
      <c r="AL35" s="332">
        <f t="shared" si="27"/>
        <v>0</v>
      </c>
      <c r="AM35" s="333" t="str">
        <f t="shared" si="10"/>
        <v>-</v>
      </c>
      <c r="AN35" s="334">
        <f t="shared" si="28"/>
        <v>0</v>
      </c>
      <c r="AO35" s="334">
        <f t="shared" si="29"/>
        <v>0</v>
      </c>
      <c r="AP35" s="311"/>
      <c r="AQ35" s="300"/>
      <c r="AR35" s="338"/>
      <c r="AS35" s="337">
        <f t="shared" si="3"/>
        <v>0</v>
      </c>
      <c r="AT35" s="312"/>
      <c r="AU35" s="352"/>
      <c r="AW35" s="308"/>
      <c r="BL35" s="368" t="str">
        <f t="shared" si="30"/>
        <v>N</v>
      </c>
      <c r="BM35" s="368" t="str">
        <f t="shared" si="31"/>
        <v>N</v>
      </c>
      <c r="BN35" s="368" t="str">
        <f t="shared" si="32"/>
        <v>N</v>
      </c>
      <c r="BO35" s="368" t="str">
        <f t="shared" si="33"/>
        <v>N</v>
      </c>
      <c r="BP35" s="367">
        <f t="shared" si="34"/>
        <v>0</v>
      </c>
      <c r="BQ35" s="367">
        <f t="shared" si="18"/>
        <v>0</v>
      </c>
      <c r="BR35" s="369">
        <f t="shared" si="35"/>
        <v>0</v>
      </c>
    </row>
    <row r="36" spans="1:70" ht="22.5" customHeight="1">
      <c r="A36" s="303">
        <f t="shared" si="20"/>
        <v>23</v>
      </c>
      <c r="B36" s="301" t="s">
        <v>307</v>
      </c>
      <c r="C36" s="328">
        <f t="shared" si="19"/>
        <v>23</v>
      </c>
      <c r="D36" s="140"/>
      <c r="E36" s="141" t="s">
        <v>138</v>
      </c>
      <c r="F36" s="476">
        <f>'4. Matriz de Entrega'!T33</f>
        <v>0</v>
      </c>
      <c r="G36" s="141"/>
      <c r="H36" s="302"/>
      <c r="I36" s="302"/>
      <c r="J36" s="329"/>
      <c r="K36" s="330">
        <f t="shared" si="21"/>
        <v>23</v>
      </c>
      <c r="L36" s="279">
        <v>0</v>
      </c>
      <c r="M36" s="278">
        <f t="shared" si="22"/>
        <v>0</v>
      </c>
      <c r="N36" s="276"/>
      <c r="O36" s="276"/>
      <c r="P36" s="276"/>
      <c r="Q36" s="331"/>
      <c r="R36" s="279">
        <v>0</v>
      </c>
      <c r="S36" s="278">
        <f t="shared" si="23"/>
        <v>0</v>
      </c>
      <c r="T36" s="276"/>
      <c r="U36" s="276"/>
      <c r="V36" s="276"/>
      <c r="W36" s="331"/>
      <c r="X36" s="279">
        <v>0</v>
      </c>
      <c r="Y36" s="278">
        <f t="shared" si="24"/>
        <v>0</v>
      </c>
      <c r="Z36" s="276"/>
      <c r="AA36" s="276"/>
      <c r="AB36" s="276"/>
      <c r="AC36" s="312"/>
      <c r="AD36" s="312"/>
      <c r="AE36" s="330">
        <f t="shared" si="25"/>
        <v>23</v>
      </c>
      <c r="AF36" s="279">
        <v>0</v>
      </c>
      <c r="AG36" s="277">
        <f t="shared" si="26"/>
        <v>0</v>
      </c>
      <c r="AH36" s="276"/>
      <c r="AI36" s="276"/>
      <c r="AJ36" s="276"/>
      <c r="AK36" s="312"/>
      <c r="AL36" s="332">
        <f t="shared" si="27"/>
        <v>0</v>
      </c>
      <c r="AM36" s="333" t="str">
        <f t="shared" si="10"/>
        <v>-</v>
      </c>
      <c r="AN36" s="334">
        <f t="shared" si="28"/>
        <v>0</v>
      </c>
      <c r="AO36" s="334">
        <f t="shared" si="29"/>
        <v>0</v>
      </c>
      <c r="AP36" s="311"/>
      <c r="AQ36" s="300"/>
      <c r="AR36" s="338"/>
      <c r="AS36" s="337">
        <f t="shared" si="3"/>
        <v>0</v>
      </c>
      <c r="AT36" s="312"/>
      <c r="AU36" s="352"/>
      <c r="AW36" s="308"/>
      <c r="BL36" s="368" t="str">
        <f t="shared" si="30"/>
        <v>N</v>
      </c>
      <c r="BM36" s="368" t="str">
        <f t="shared" si="31"/>
        <v>N</v>
      </c>
      <c r="BN36" s="368" t="str">
        <f t="shared" si="32"/>
        <v>N</v>
      </c>
      <c r="BO36" s="368" t="str">
        <f t="shared" si="33"/>
        <v>N</v>
      </c>
      <c r="BP36" s="367">
        <f t="shared" si="34"/>
        <v>0</v>
      </c>
      <c r="BQ36" s="367">
        <f t="shared" si="18"/>
        <v>0</v>
      </c>
      <c r="BR36" s="369">
        <f t="shared" si="35"/>
        <v>0</v>
      </c>
    </row>
    <row r="37" spans="1:70" ht="22.5" customHeight="1">
      <c r="A37" s="303">
        <f t="shared" si="20"/>
        <v>24</v>
      </c>
      <c r="B37" s="301" t="s">
        <v>307</v>
      </c>
      <c r="C37" s="328">
        <f t="shared" si="19"/>
        <v>24</v>
      </c>
      <c r="D37" s="140"/>
      <c r="E37" s="141" t="s">
        <v>138</v>
      </c>
      <c r="F37" s="476">
        <f>'4. Matriz de Entrega'!T34</f>
        <v>0</v>
      </c>
      <c r="G37" s="141"/>
      <c r="H37" s="302"/>
      <c r="I37" s="302"/>
      <c r="J37" s="329"/>
      <c r="K37" s="330">
        <f t="shared" si="21"/>
        <v>24</v>
      </c>
      <c r="L37" s="279">
        <v>0</v>
      </c>
      <c r="M37" s="278">
        <f t="shared" si="22"/>
        <v>0</v>
      </c>
      <c r="N37" s="276"/>
      <c r="O37" s="276"/>
      <c r="P37" s="276"/>
      <c r="Q37" s="331"/>
      <c r="R37" s="279">
        <v>0</v>
      </c>
      <c r="S37" s="278">
        <f t="shared" si="23"/>
        <v>0</v>
      </c>
      <c r="T37" s="276"/>
      <c r="U37" s="276"/>
      <c r="V37" s="276"/>
      <c r="W37" s="331"/>
      <c r="X37" s="279">
        <v>0</v>
      </c>
      <c r="Y37" s="278">
        <f t="shared" si="24"/>
        <v>0</v>
      </c>
      <c r="Z37" s="276"/>
      <c r="AA37" s="276"/>
      <c r="AB37" s="276"/>
      <c r="AC37" s="312"/>
      <c r="AD37" s="312"/>
      <c r="AE37" s="330">
        <f t="shared" si="25"/>
        <v>24</v>
      </c>
      <c r="AF37" s="279">
        <v>0</v>
      </c>
      <c r="AG37" s="277">
        <f t="shared" si="26"/>
        <v>0</v>
      </c>
      <c r="AH37" s="276"/>
      <c r="AI37" s="276"/>
      <c r="AJ37" s="276"/>
      <c r="AK37" s="312"/>
      <c r="AL37" s="332">
        <f t="shared" si="27"/>
        <v>0</v>
      </c>
      <c r="AM37" s="333" t="str">
        <f t="shared" si="10"/>
        <v>-</v>
      </c>
      <c r="AN37" s="334">
        <f t="shared" si="28"/>
        <v>0</v>
      </c>
      <c r="AO37" s="334">
        <f t="shared" si="29"/>
        <v>0</v>
      </c>
      <c r="AP37" s="311"/>
      <c r="AQ37" s="300"/>
      <c r="AR37" s="338"/>
      <c r="AS37" s="337">
        <f t="shared" si="3"/>
        <v>0</v>
      </c>
      <c r="AT37" s="312"/>
      <c r="AU37" s="352"/>
      <c r="AW37" s="308"/>
      <c r="BL37" s="368" t="str">
        <f t="shared" si="30"/>
        <v>N</v>
      </c>
      <c r="BM37" s="368" t="str">
        <f t="shared" si="31"/>
        <v>N</v>
      </c>
      <c r="BN37" s="368" t="str">
        <f t="shared" si="32"/>
        <v>N</v>
      </c>
      <c r="BO37" s="368" t="str">
        <f t="shared" si="33"/>
        <v>N</v>
      </c>
      <c r="BP37" s="367">
        <f t="shared" si="34"/>
        <v>0</v>
      </c>
      <c r="BQ37" s="367">
        <f t="shared" si="18"/>
        <v>0</v>
      </c>
      <c r="BR37" s="369">
        <f t="shared" si="35"/>
        <v>0</v>
      </c>
    </row>
    <row r="38" spans="1:70" ht="22.5" customHeight="1">
      <c r="A38" s="303">
        <f t="shared" si="20"/>
        <v>25</v>
      </c>
      <c r="B38" s="301" t="s">
        <v>307</v>
      </c>
      <c r="C38" s="328">
        <f t="shared" si="19"/>
        <v>25</v>
      </c>
      <c r="D38" s="140"/>
      <c r="E38" s="141" t="s">
        <v>138</v>
      </c>
      <c r="F38" s="476">
        <f>'4. Matriz de Entrega'!T35</f>
        <v>0</v>
      </c>
      <c r="G38" s="141"/>
      <c r="H38" s="302"/>
      <c r="I38" s="302"/>
      <c r="J38" s="329"/>
      <c r="K38" s="330">
        <f t="shared" si="21"/>
        <v>25</v>
      </c>
      <c r="L38" s="279">
        <v>0</v>
      </c>
      <c r="M38" s="278">
        <f t="shared" si="22"/>
        <v>0</v>
      </c>
      <c r="N38" s="276"/>
      <c r="O38" s="276"/>
      <c r="P38" s="276"/>
      <c r="Q38" s="331"/>
      <c r="R38" s="279">
        <v>0</v>
      </c>
      <c r="S38" s="278">
        <f t="shared" si="23"/>
        <v>0</v>
      </c>
      <c r="T38" s="276"/>
      <c r="U38" s="276"/>
      <c r="V38" s="276"/>
      <c r="W38" s="331"/>
      <c r="X38" s="279">
        <v>0</v>
      </c>
      <c r="Y38" s="278">
        <f t="shared" si="24"/>
        <v>0</v>
      </c>
      <c r="Z38" s="276"/>
      <c r="AA38" s="276"/>
      <c r="AB38" s="276"/>
      <c r="AC38" s="312"/>
      <c r="AD38" s="312"/>
      <c r="AE38" s="330">
        <f t="shared" si="25"/>
        <v>25</v>
      </c>
      <c r="AF38" s="279">
        <v>0</v>
      </c>
      <c r="AG38" s="277">
        <f t="shared" si="26"/>
        <v>0</v>
      </c>
      <c r="AH38" s="276"/>
      <c r="AI38" s="276"/>
      <c r="AJ38" s="276"/>
      <c r="AK38" s="312"/>
      <c r="AL38" s="332">
        <f t="shared" si="27"/>
        <v>0</v>
      </c>
      <c r="AM38" s="333" t="str">
        <f t="shared" si="10"/>
        <v>-</v>
      </c>
      <c r="AN38" s="334">
        <f t="shared" si="28"/>
        <v>0</v>
      </c>
      <c r="AO38" s="334">
        <f t="shared" si="29"/>
        <v>0</v>
      </c>
      <c r="AP38" s="311"/>
      <c r="AQ38" s="300"/>
      <c r="AR38" s="338"/>
      <c r="AS38" s="337">
        <f t="shared" si="3"/>
        <v>0</v>
      </c>
      <c r="AT38" s="312"/>
      <c r="AU38" s="352"/>
      <c r="AW38" s="308"/>
      <c r="BL38" s="368" t="str">
        <f t="shared" si="30"/>
        <v>N</v>
      </c>
      <c r="BM38" s="368" t="str">
        <f t="shared" si="31"/>
        <v>N</v>
      </c>
      <c r="BN38" s="368" t="str">
        <f t="shared" si="32"/>
        <v>N</v>
      </c>
      <c r="BO38" s="368" t="str">
        <f t="shared" si="33"/>
        <v>N</v>
      </c>
      <c r="BP38" s="367">
        <f t="shared" si="34"/>
        <v>0</v>
      </c>
      <c r="BQ38" s="367">
        <f t="shared" si="18"/>
        <v>0</v>
      </c>
      <c r="BR38" s="369">
        <f t="shared" si="35"/>
        <v>0</v>
      </c>
    </row>
    <row r="39" spans="1:70" ht="22.5" customHeight="1">
      <c r="A39" s="303">
        <f t="shared" si="20"/>
        <v>26</v>
      </c>
      <c r="B39" s="301" t="s">
        <v>307</v>
      </c>
      <c r="C39" s="328">
        <f t="shared" si="19"/>
        <v>26</v>
      </c>
      <c r="D39" s="140"/>
      <c r="E39" s="141" t="s">
        <v>138</v>
      </c>
      <c r="F39" s="476">
        <f>'4. Matriz de Entrega'!T36</f>
        <v>0</v>
      </c>
      <c r="G39" s="141"/>
      <c r="H39" s="302"/>
      <c r="I39" s="302"/>
      <c r="J39" s="329"/>
      <c r="K39" s="330">
        <f t="shared" si="21"/>
        <v>26</v>
      </c>
      <c r="L39" s="279">
        <v>0</v>
      </c>
      <c r="M39" s="278">
        <f t="shared" si="22"/>
        <v>0</v>
      </c>
      <c r="N39" s="276"/>
      <c r="O39" s="276"/>
      <c r="P39" s="276"/>
      <c r="Q39" s="331"/>
      <c r="R39" s="279">
        <v>0</v>
      </c>
      <c r="S39" s="278">
        <f t="shared" si="23"/>
        <v>0</v>
      </c>
      <c r="T39" s="276"/>
      <c r="U39" s="276"/>
      <c r="V39" s="276"/>
      <c r="W39" s="331"/>
      <c r="X39" s="279">
        <v>0</v>
      </c>
      <c r="Y39" s="278">
        <f t="shared" si="24"/>
        <v>0</v>
      </c>
      <c r="Z39" s="276"/>
      <c r="AA39" s="276"/>
      <c r="AB39" s="276"/>
      <c r="AC39" s="312"/>
      <c r="AD39" s="312"/>
      <c r="AE39" s="330">
        <f t="shared" si="25"/>
        <v>26</v>
      </c>
      <c r="AF39" s="279">
        <v>0</v>
      </c>
      <c r="AG39" s="277">
        <f t="shared" si="26"/>
        <v>0</v>
      </c>
      <c r="AH39" s="276"/>
      <c r="AI39" s="276"/>
      <c r="AJ39" s="276"/>
      <c r="AK39" s="312"/>
      <c r="AL39" s="332">
        <f t="shared" si="27"/>
        <v>0</v>
      </c>
      <c r="AM39" s="333" t="str">
        <f t="shared" si="10"/>
        <v>-</v>
      </c>
      <c r="AN39" s="334">
        <f t="shared" si="28"/>
        <v>0</v>
      </c>
      <c r="AO39" s="334">
        <f t="shared" si="29"/>
        <v>0</v>
      </c>
      <c r="AP39" s="311"/>
      <c r="AQ39" s="300"/>
      <c r="AR39" s="338"/>
      <c r="AS39" s="337">
        <f t="shared" si="3"/>
        <v>0</v>
      </c>
      <c r="AT39" s="312"/>
      <c r="AU39" s="352"/>
      <c r="AW39" s="308"/>
      <c r="BL39" s="368" t="str">
        <f t="shared" si="30"/>
        <v>N</v>
      </c>
      <c r="BM39" s="368" t="str">
        <f t="shared" si="31"/>
        <v>N</v>
      </c>
      <c r="BN39" s="368" t="str">
        <f t="shared" si="32"/>
        <v>N</v>
      </c>
      <c r="BO39" s="368" t="str">
        <f t="shared" si="33"/>
        <v>N</v>
      </c>
      <c r="BP39" s="367">
        <f t="shared" si="34"/>
        <v>0</v>
      </c>
      <c r="BQ39" s="367">
        <f t="shared" si="18"/>
        <v>0</v>
      </c>
      <c r="BR39" s="369">
        <f t="shared" si="35"/>
        <v>0</v>
      </c>
    </row>
    <row r="40" spans="1:70" ht="22.5" customHeight="1">
      <c r="A40" s="303">
        <f t="shared" si="20"/>
        <v>27</v>
      </c>
      <c r="B40" s="301" t="s">
        <v>307</v>
      </c>
      <c r="C40" s="328">
        <f t="shared" si="19"/>
        <v>27</v>
      </c>
      <c r="D40" s="140"/>
      <c r="E40" s="141" t="s">
        <v>138</v>
      </c>
      <c r="F40" s="476">
        <f>'4. Matriz de Entrega'!T37</f>
        <v>0</v>
      </c>
      <c r="G40" s="141"/>
      <c r="H40" s="302"/>
      <c r="I40" s="302"/>
      <c r="J40" s="329"/>
      <c r="K40" s="330">
        <f t="shared" si="21"/>
        <v>27</v>
      </c>
      <c r="L40" s="279">
        <v>0</v>
      </c>
      <c r="M40" s="278">
        <f t="shared" si="22"/>
        <v>0</v>
      </c>
      <c r="N40" s="276"/>
      <c r="O40" s="276"/>
      <c r="P40" s="276"/>
      <c r="Q40" s="331"/>
      <c r="R40" s="279">
        <v>0</v>
      </c>
      <c r="S40" s="278">
        <f t="shared" si="23"/>
        <v>0</v>
      </c>
      <c r="T40" s="276"/>
      <c r="U40" s="276"/>
      <c r="V40" s="276"/>
      <c r="W40" s="331"/>
      <c r="X40" s="279">
        <v>0</v>
      </c>
      <c r="Y40" s="278">
        <f t="shared" si="24"/>
        <v>0</v>
      </c>
      <c r="Z40" s="276"/>
      <c r="AA40" s="276"/>
      <c r="AB40" s="276"/>
      <c r="AC40" s="312"/>
      <c r="AD40" s="312"/>
      <c r="AE40" s="330">
        <f t="shared" si="25"/>
        <v>27</v>
      </c>
      <c r="AF40" s="279">
        <v>0</v>
      </c>
      <c r="AG40" s="277">
        <f t="shared" si="26"/>
        <v>0</v>
      </c>
      <c r="AH40" s="276"/>
      <c r="AI40" s="276"/>
      <c r="AJ40" s="276"/>
      <c r="AK40" s="312"/>
      <c r="AL40" s="332">
        <f t="shared" si="27"/>
        <v>0</v>
      </c>
      <c r="AM40" s="333" t="str">
        <f t="shared" si="10"/>
        <v>-</v>
      </c>
      <c r="AN40" s="334">
        <f t="shared" si="28"/>
        <v>0</v>
      </c>
      <c r="AO40" s="334">
        <f t="shared" si="29"/>
        <v>0</v>
      </c>
      <c r="AP40" s="311"/>
      <c r="AQ40" s="300"/>
      <c r="AR40" s="338"/>
      <c r="AS40" s="337">
        <f t="shared" si="3"/>
        <v>0</v>
      </c>
      <c r="AT40" s="312"/>
      <c r="AU40" s="352"/>
      <c r="AW40" s="308"/>
      <c r="BL40" s="368" t="str">
        <f t="shared" si="30"/>
        <v>N</v>
      </c>
      <c r="BM40" s="368" t="str">
        <f t="shared" si="31"/>
        <v>N</v>
      </c>
      <c r="BN40" s="368" t="str">
        <f t="shared" si="32"/>
        <v>N</v>
      </c>
      <c r="BO40" s="368" t="str">
        <f t="shared" si="33"/>
        <v>N</v>
      </c>
      <c r="BP40" s="367">
        <f t="shared" si="34"/>
        <v>0</v>
      </c>
      <c r="BQ40" s="367">
        <f t="shared" si="18"/>
        <v>0</v>
      </c>
      <c r="BR40" s="369">
        <f t="shared" si="35"/>
        <v>0</v>
      </c>
    </row>
    <row r="41" spans="1:70" ht="22.5" customHeight="1">
      <c r="A41" s="303">
        <f t="shared" si="20"/>
        <v>28</v>
      </c>
      <c r="B41" s="301" t="s">
        <v>307</v>
      </c>
      <c r="C41" s="328">
        <f t="shared" si="19"/>
        <v>28</v>
      </c>
      <c r="D41" s="140"/>
      <c r="E41" s="141" t="s">
        <v>138</v>
      </c>
      <c r="F41" s="476">
        <f>'4. Matriz de Entrega'!T38</f>
        <v>0</v>
      </c>
      <c r="G41" s="141"/>
      <c r="H41" s="302"/>
      <c r="I41" s="302"/>
      <c r="J41" s="329"/>
      <c r="K41" s="330">
        <f t="shared" si="21"/>
        <v>28</v>
      </c>
      <c r="L41" s="279">
        <v>0</v>
      </c>
      <c r="M41" s="278">
        <f t="shared" si="22"/>
        <v>0</v>
      </c>
      <c r="N41" s="276"/>
      <c r="O41" s="276"/>
      <c r="P41" s="276"/>
      <c r="Q41" s="331"/>
      <c r="R41" s="279">
        <v>0</v>
      </c>
      <c r="S41" s="278">
        <f t="shared" si="23"/>
        <v>0</v>
      </c>
      <c r="T41" s="276"/>
      <c r="U41" s="276"/>
      <c r="V41" s="276"/>
      <c r="W41" s="331"/>
      <c r="X41" s="279">
        <v>0</v>
      </c>
      <c r="Y41" s="278">
        <f t="shared" si="24"/>
        <v>0</v>
      </c>
      <c r="Z41" s="276"/>
      <c r="AA41" s="276"/>
      <c r="AB41" s="276"/>
      <c r="AC41" s="312"/>
      <c r="AD41" s="312"/>
      <c r="AE41" s="330">
        <f t="shared" si="25"/>
        <v>28</v>
      </c>
      <c r="AF41" s="279">
        <v>0</v>
      </c>
      <c r="AG41" s="277">
        <f t="shared" si="26"/>
        <v>0</v>
      </c>
      <c r="AH41" s="276"/>
      <c r="AI41" s="276"/>
      <c r="AJ41" s="276"/>
      <c r="AK41" s="312"/>
      <c r="AL41" s="332">
        <f t="shared" si="27"/>
        <v>0</v>
      </c>
      <c r="AM41" s="333" t="str">
        <f t="shared" si="10"/>
        <v>-</v>
      </c>
      <c r="AN41" s="334">
        <f t="shared" si="28"/>
        <v>0</v>
      </c>
      <c r="AO41" s="334">
        <f t="shared" si="29"/>
        <v>0</v>
      </c>
      <c r="AP41" s="311"/>
      <c r="AQ41" s="300"/>
      <c r="AR41" s="338"/>
      <c r="AS41" s="337">
        <f t="shared" si="3"/>
        <v>0</v>
      </c>
      <c r="AT41" s="312"/>
      <c r="AU41" s="352"/>
      <c r="AW41" s="308"/>
      <c r="BL41" s="368" t="str">
        <f t="shared" si="30"/>
        <v>N</v>
      </c>
      <c r="BM41" s="368" t="str">
        <f t="shared" si="31"/>
        <v>N</v>
      </c>
      <c r="BN41" s="368" t="str">
        <f t="shared" si="32"/>
        <v>N</v>
      </c>
      <c r="BO41" s="368" t="str">
        <f t="shared" si="33"/>
        <v>N</v>
      </c>
      <c r="BP41" s="367">
        <f t="shared" si="34"/>
        <v>0</v>
      </c>
      <c r="BQ41" s="367">
        <f t="shared" si="18"/>
        <v>0</v>
      </c>
      <c r="BR41" s="369">
        <f t="shared" si="35"/>
        <v>0</v>
      </c>
    </row>
    <row r="42" spans="1:70" ht="22.5" customHeight="1">
      <c r="A42" s="303">
        <f t="shared" si="20"/>
        <v>29</v>
      </c>
      <c r="B42" s="301" t="s">
        <v>307</v>
      </c>
      <c r="C42" s="328">
        <f t="shared" si="19"/>
        <v>29</v>
      </c>
      <c r="D42" s="140"/>
      <c r="E42" s="141" t="s">
        <v>138</v>
      </c>
      <c r="F42" s="476">
        <f>'4. Matriz de Entrega'!T39</f>
        <v>0</v>
      </c>
      <c r="G42" s="141"/>
      <c r="H42" s="302"/>
      <c r="I42" s="302"/>
      <c r="J42" s="329"/>
      <c r="K42" s="330">
        <f t="shared" si="21"/>
        <v>29</v>
      </c>
      <c r="L42" s="279">
        <v>0</v>
      </c>
      <c r="M42" s="278">
        <f t="shared" si="22"/>
        <v>0</v>
      </c>
      <c r="N42" s="276"/>
      <c r="O42" s="276"/>
      <c r="P42" s="276"/>
      <c r="Q42" s="331"/>
      <c r="R42" s="279">
        <v>0</v>
      </c>
      <c r="S42" s="278">
        <f t="shared" si="23"/>
        <v>0</v>
      </c>
      <c r="T42" s="276"/>
      <c r="U42" s="276"/>
      <c r="V42" s="276"/>
      <c r="W42" s="331"/>
      <c r="X42" s="279">
        <v>0</v>
      </c>
      <c r="Y42" s="278">
        <f t="shared" si="24"/>
        <v>0</v>
      </c>
      <c r="Z42" s="276"/>
      <c r="AA42" s="276"/>
      <c r="AB42" s="276"/>
      <c r="AC42" s="312"/>
      <c r="AD42" s="312"/>
      <c r="AE42" s="330">
        <f t="shared" si="25"/>
        <v>29</v>
      </c>
      <c r="AF42" s="279">
        <v>0</v>
      </c>
      <c r="AG42" s="277">
        <f t="shared" si="26"/>
        <v>0</v>
      </c>
      <c r="AH42" s="276"/>
      <c r="AI42" s="276"/>
      <c r="AJ42" s="276"/>
      <c r="AK42" s="312"/>
      <c r="AL42" s="332">
        <f t="shared" si="27"/>
        <v>0</v>
      </c>
      <c r="AM42" s="333" t="str">
        <f t="shared" si="10"/>
        <v>-</v>
      </c>
      <c r="AN42" s="334">
        <f t="shared" si="28"/>
        <v>0</v>
      </c>
      <c r="AO42" s="334">
        <f t="shared" si="29"/>
        <v>0</v>
      </c>
      <c r="AP42" s="311"/>
      <c r="AQ42" s="300"/>
      <c r="AR42" s="338"/>
      <c r="AS42" s="337">
        <f t="shared" si="3"/>
        <v>0</v>
      </c>
      <c r="AT42" s="312"/>
      <c r="AU42" s="352"/>
      <c r="AW42" s="308"/>
      <c r="BL42" s="368" t="str">
        <f t="shared" si="30"/>
        <v>N</v>
      </c>
      <c r="BM42" s="368" t="str">
        <f t="shared" si="31"/>
        <v>N</v>
      </c>
      <c r="BN42" s="368" t="str">
        <f t="shared" si="32"/>
        <v>N</v>
      </c>
      <c r="BO42" s="368" t="str">
        <f t="shared" si="33"/>
        <v>N</v>
      </c>
      <c r="BP42" s="367">
        <f t="shared" si="34"/>
        <v>0</v>
      </c>
      <c r="BQ42" s="367">
        <f t="shared" si="18"/>
        <v>0</v>
      </c>
      <c r="BR42" s="369">
        <f t="shared" si="35"/>
        <v>0</v>
      </c>
    </row>
    <row r="43" spans="1:70" ht="22.5" customHeight="1">
      <c r="A43" s="303">
        <f t="shared" si="20"/>
        <v>30</v>
      </c>
      <c r="B43" s="301" t="s">
        <v>307</v>
      </c>
      <c r="C43" s="328">
        <f t="shared" si="19"/>
        <v>30</v>
      </c>
      <c r="D43" s="140"/>
      <c r="E43" s="141" t="s">
        <v>138</v>
      </c>
      <c r="F43" s="476">
        <f>'4. Matriz de Entrega'!T40</f>
        <v>0</v>
      </c>
      <c r="G43" s="141"/>
      <c r="H43" s="302"/>
      <c r="I43" s="302"/>
      <c r="J43" s="329"/>
      <c r="K43" s="330">
        <f t="shared" si="21"/>
        <v>30</v>
      </c>
      <c r="L43" s="279">
        <v>0</v>
      </c>
      <c r="M43" s="278">
        <f t="shared" si="22"/>
        <v>0</v>
      </c>
      <c r="N43" s="276"/>
      <c r="O43" s="276"/>
      <c r="P43" s="276"/>
      <c r="Q43" s="331"/>
      <c r="R43" s="279">
        <v>0</v>
      </c>
      <c r="S43" s="278">
        <f t="shared" si="23"/>
        <v>0</v>
      </c>
      <c r="T43" s="276"/>
      <c r="U43" s="276"/>
      <c r="V43" s="276"/>
      <c r="W43" s="331"/>
      <c r="X43" s="279">
        <v>0</v>
      </c>
      <c r="Y43" s="278">
        <f t="shared" si="24"/>
        <v>0</v>
      </c>
      <c r="Z43" s="276"/>
      <c r="AA43" s="276"/>
      <c r="AB43" s="276"/>
      <c r="AC43" s="312"/>
      <c r="AD43" s="312"/>
      <c r="AE43" s="330">
        <f t="shared" si="25"/>
        <v>30</v>
      </c>
      <c r="AF43" s="279">
        <v>0</v>
      </c>
      <c r="AG43" s="277">
        <f t="shared" si="26"/>
        <v>0</v>
      </c>
      <c r="AH43" s="276"/>
      <c r="AI43" s="276"/>
      <c r="AJ43" s="276"/>
      <c r="AK43" s="312"/>
      <c r="AL43" s="332">
        <f t="shared" si="27"/>
        <v>0</v>
      </c>
      <c r="AM43" s="333" t="str">
        <f t="shared" si="10"/>
        <v>-</v>
      </c>
      <c r="AN43" s="334">
        <f t="shared" si="28"/>
        <v>0</v>
      </c>
      <c r="AO43" s="334">
        <f t="shared" si="29"/>
        <v>0</v>
      </c>
      <c r="AP43" s="311"/>
      <c r="AQ43" s="300"/>
      <c r="AR43" s="338"/>
      <c r="AS43" s="337">
        <f t="shared" si="3"/>
        <v>0</v>
      </c>
      <c r="AT43" s="312"/>
      <c r="AU43" s="352"/>
      <c r="AW43" s="308"/>
      <c r="BL43" s="368" t="str">
        <f t="shared" si="30"/>
        <v>N</v>
      </c>
      <c r="BM43" s="368" t="str">
        <f t="shared" si="31"/>
        <v>N</v>
      </c>
      <c r="BN43" s="368" t="str">
        <f t="shared" si="32"/>
        <v>N</v>
      </c>
      <c r="BO43" s="368" t="str">
        <f t="shared" si="33"/>
        <v>N</v>
      </c>
      <c r="BP43" s="367">
        <f t="shared" si="34"/>
        <v>0</v>
      </c>
      <c r="BQ43" s="367">
        <f t="shared" si="18"/>
        <v>0</v>
      </c>
      <c r="BR43" s="369">
        <f t="shared" si="35"/>
        <v>0</v>
      </c>
    </row>
    <row r="44" spans="1:70" ht="22.5" customHeight="1">
      <c r="A44" s="303">
        <f t="shared" si="20"/>
        <v>31</v>
      </c>
      <c r="B44" s="301" t="s">
        <v>307</v>
      </c>
      <c r="C44" s="328">
        <f t="shared" si="19"/>
        <v>31</v>
      </c>
      <c r="D44" s="140"/>
      <c r="E44" s="141" t="s">
        <v>138</v>
      </c>
      <c r="F44" s="476">
        <f>'4. Matriz de Entrega'!T41</f>
        <v>0</v>
      </c>
      <c r="G44" s="141"/>
      <c r="H44" s="302"/>
      <c r="I44" s="302"/>
      <c r="J44" s="329"/>
      <c r="K44" s="330">
        <f t="shared" si="21"/>
        <v>31</v>
      </c>
      <c r="L44" s="279">
        <v>0</v>
      </c>
      <c r="M44" s="278">
        <f t="shared" si="22"/>
        <v>0</v>
      </c>
      <c r="N44" s="276"/>
      <c r="O44" s="276"/>
      <c r="P44" s="276"/>
      <c r="Q44" s="331"/>
      <c r="R44" s="279">
        <v>0</v>
      </c>
      <c r="S44" s="278">
        <f t="shared" si="23"/>
        <v>0</v>
      </c>
      <c r="T44" s="276"/>
      <c r="U44" s="276"/>
      <c r="V44" s="276"/>
      <c r="W44" s="331"/>
      <c r="X44" s="279">
        <v>0</v>
      </c>
      <c r="Y44" s="278">
        <f t="shared" si="24"/>
        <v>0</v>
      </c>
      <c r="Z44" s="276"/>
      <c r="AA44" s="276"/>
      <c r="AB44" s="276"/>
      <c r="AC44" s="312"/>
      <c r="AD44" s="312"/>
      <c r="AE44" s="330">
        <f t="shared" si="25"/>
        <v>31</v>
      </c>
      <c r="AF44" s="279">
        <v>0</v>
      </c>
      <c r="AG44" s="277">
        <f t="shared" si="26"/>
        <v>0</v>
      </c>
      <c r="AH44" s="276"/>
      <c r="AI44" s="276"/>
      <c r="AJ44" s="276"/>
      <c r="AK44" s="312"/>
      <c r="AL44" s="332">
        <f t="shared" si="27"/>
        <v>0</v>
      </c>
      <c r="AM44" s="333" t="str">
        <f t="shared" si="10"/>
        <v>-</v>
      </c>
      <c r="AN44" s="334">
        <f t="shared" si="28"/>
        <v>0</v>
      </c>
      <c r="AO44" s="334">
        <f t="shared" si="29"/>
        <v>0</v>
      </c>
      <c r="AP44" s="311"/>
      <c r="AQ44" s="300"/>
      <c r="AR44" s="338"/>
      <c r="AS44" s="337">
        <f t="shared" si="3"/>
        <v>0</v>
      </c>
      <c r="AT44" s="312"/>
      <c r="AU44" s="352"/>
      <c r="AW44" s="308"/>
      <c r="BL44" s="368" t="str">
        <f t="shared" si="30"/>
        <v>N</v>
      </c>
      <c r="BM44" s="368" t="str">
        <f t="shared" si="31"/>
        <v>N</v>
      </c>
      <c r="BN44" s="368" t="str">
        <f t="shared" si="32"/>
        <v>N</v>
      </c>
      <c r="BO44" s="368" t="str">
        <f t="shared" si="33"/>
        <v>N</v>
      </c>
      <c r="BP44" s="367">
        <f t="shared" si="34"/>
        <v>0</v>
      </c>
      <c r="BQ44" s="367">
        <f t="shared" si="18"/>
        <v>0</v>
      </c>
      <c r="BR44" s="369">
        <f t="shared" si="35"/>
        <v>0</v>
      </c>
    </row>
    <row r="45" spans="1:70" ht="22.5" customHeight="1">
      <c r="A45" s="303">
        <f t="shared" si="20"/>
        <v>32</v>
      </c>
      <c r="B45" s="301" t="s">
        <v>307</v>
      </c>
      <c r="C45" s="328">
        <f t="shared" si="19"/>
        <v>32</v>
      </c>
      <c r="D45" s="140"/>
      <c r="E45" s="141" t="s">
        <v>138</v>
      </c>
      <c r="F45" s="476">
        <f>'4. Matriz de Entrega'!T42</f>
        <v>0</v>
      </c>
      <c r="G45" s="141"/>
      <c r="H45" s="302"/>
      <c r="I45" s="302"/>
      <c r="J45" s="329"/>
      <c r="K45" s="330">
        <f t="shared" si="21"/>
        <v>32</v>
      </c>
      <c r="L45" s="279">
        <v>0</v>
      </c>
      <c r="M45" s="278">
        <f t="shared" si="22"/>
        <v>0</v>
      </c>
      <c r="N45" s="276"/>
      <c r="O45" s="276"/>
      <c r="P45" s="276"/>
      <c r="Q45" s="331"/>
      <c r="R45" s="279">
        <v>0</v>
      </c>
      <c r="S45" s="278">
        <f t="shared" si="23"/>
        <v>0</v>
      </c>
      <c r="T45" s="276"/>
      <c r="U45" s="276"/>
      <c r="V45" s="276"/>
      <c r="W45" s="331"/>
      <c r="X45" s="279">
        <v>0</v>
      </c>
      <c r="Y45" s="278">
        <f t="shared" si="24"/>
        <v>0</v>
      </c>
      <c r="Z45" s="276"/>
      <c r="AA45" s="276"/>
      <c r="AB45" s="276"/>
      <c r="AC45" s="312"/>
      <c r="AD45" s="312"/>
      <c r="AE45" s="330">
        <f t="shared" si="25"/>
        <v>32</v>
      </c>
      <c r="AF45" s="279">
        <v>0</v>
      </c>
      <c r="AG45" s="277">
        <f t="shared" si="26"/>
        <v>0</v>
      </c>
      <c r="AH45" s="276"/>
      <c r="AI45" s="276"/>
      <c r="AJ45" s="276"/>
      <c r="AK45" s="312"/>
      <c r="AL45" s="332">
        <f t="shared" si="27"/>
        <v>0</v>
      </c>
      <c r="AM45" s="333" t="str">
        <f t="shared" si="10"/>
        <v>-</v>
      </c>
      <c r="AN45" s="334">
        <f t="shared" si="28"/>
        <v>0</v>
      </c>
      <c r="AO45" s="334">
        <f t="shared" si="29"/>
        <v>0</v>
      </c>
      <c r="AP45" s="311"/>
      <c r="AQ45" s="300"/>
      <c r="AR45" s="338"/>
      <c r="AS45" s="337">
        <f t="shared" si="3"/>
        <v>0</v>
      </c>
      <c r="AT45" s="312"/>
      <c r="AU45" s="352"/>
      <c r="AW45" s="308"/>
      <c r="BL45" s="368" t="str">
        <f t="shared" si="30"/>
        <v>N</v>
      </c>
      <c r="BM45" s="368" t="str">
        <f t="shared" si="31"/>
        <v>N</v>
      </c>
      <c r="BN45" s="368" t="str">
        <f t="shared" si="32"/>
        <v>N</v>
      </c>
      <c r="BO45" s="368" t="str">
        <f t="shared" si="33"/>
        <v>N</v>
      </c>
      <c r="BP45" s="367">
        <f t="shared" si="34"/>
        <v>0</v>
      </c>
      <c r="BQ45" s="367">
        <f t="shared" si="18"/>
        <v>0</v>
      </c>
      <c r="BR45" s="369">
        <f t="shared" si="35"/>
        <v>0</v>
      </c>
    </row>
    <row r="46" spans="1:70" ht="22.5" customHeight="1">
      <c r="A46" s="303">
        <f t="shared" si="20"/>
        <v>33</v>
      </c>
      <c r="B46" s="301" t="s">
        <v>307</v>
      </c>
      <c r="C46" s="328">
        <f t="shared" si="19"/>
        <v>33</v>
      </c>
      <c r="D46" s="140"/>
      <c r="E46" s="141" t="s">
        <v>138</v>
      </c>
      <c r="F46" s="476">
        <f>'4. Matriz de Entrega'!T43</f>
        <v>0</v>
      </c>
      <c r="G46" s="141"/>
      <c r="H46" s="302"/>
      <c r="I46" s="302"/>
      <c r="J46" s="329"/>
      <c r="K46" s="330">
        <f t="shared" si="21"/>
        <v>33</v>
      </c>
      <c r="L46" s="279">
        <v>0</v>
      </c>
      <c r="M46" s="278">
        <f t="shared" si="22"/>
        <v>0</v>
      </c>
      <c r="N46" s="276"/>
      <c r="O46" s="276"/>
      <c r="P46" s="276"/>
      <c r="Q46" s="331"/>
      <c r="R46" s="279">
        <v>0</v>
      </c>
      <c r="S46" s="278">
        <f t="shared" si="23"/>
        <v>0</v>
      </c>
      <c r="T46" s="276"/>
      <c r="U46" s="276"/>
      <c r="V46" s="276"/>
      <c r="W46" s="331"/>
      <c r="X46" s="279">
        <v>0</v>
      </c>
      <c r="Y46" s="278">
        <f t="shared" si="24"/>
        <v>0</v>
      </c>
      <c r="Z46" s="276"/>
      <c r="AA46" s="276"/>
      <c r="AB46" s="276"/>
      <c r="AC46" s="312"/>
      <c r="AD46" s="312"/>
      <c r="AE46" s="330">
        <f t="shared" si="25"/>
        <v>33</v>
      </c>
      <c r="AF46" s="279">
        <v>0</v>
      </c>
      <c r="AG46" s="277">
        <f t="shared" si="26"/>
        <v>0</v>
      </c>
      <c r="AH46" s="276"/>
      <c r="AI46" s="276"/>
      <c r="AJ46" s="276"/>
      <c r="AK46" s="312"/>
      <c r="AL46" s="332">
        <f t="shared" si="27"/>
        <v>0</v>
      </c>
      <c r="AM46" s="333" t="str">
        <f t="shared" si="10"/>
        <v>-</v>
      </c>
      <c r="AN46" s="334">
        <f t="shared" si="28"/>
        <v>0</v>
      </c>
      <c r="AO46" s="334">
        <f t="shared" si="29"/>
        <v>0</v>
      </c>
      <c r="AP46" s="311"/>
      <c r="AQ46" s="300"/>
      <c r="AR46" s="338"/>
      <c r="AS46" s="337">
        <f t="shared" ref="AS46:AS48" si="36">IFERROR(AQ46*F46,0)</f>
        <v>0</v>
      </c>
      <c r="AT46" s="312"/>
      <c r="AU46" s="352"/>
      <c r="AW46" s="308"/>
      <c r="BL46" s="368" t="str">
        <f t="shared" si="30"/>
        <v>N</v>
      </c>
      <c r="BM46" s="368" t="str">
        <f t="shared" si="31"/>
        <v>N</v>
      </c>
      <c r="BN46" s="368" t="str">
        <f t="shared" si="32"/>
        <v>N</v>
      </c>
      <c r="BO46" s="368" t="str">
        <f t="shared" si="33"/>
        <v>N</v>
      </c>
      <c r="BP46" s="367">
        <f t="shared" si="34"/>
        <v>0</v>
      </c>
      <c r="BQ46" s="367">
        <f t="shared" si="18"/>
        <v>0</v>
      </c>
      <c r="BR46" s="369">
        <f t="shared" si="35"/>
        <v>0</v>
      </c>
    </row>
    <row r="47" spans="1:70" ht="22.5" customHeight="1">
      <c r="A47" s="303">
        <f t="shared" si="20"/>
        <v>34</v>
      </c>
      <c r="B47" s="301" t="s">
        <v>307</v>
      </c>
      <c r="C47" s="328">
        <f t="shared" si="19"/>
        <v>34</v>
      </c>
      <c r="D47" s="140"/>
      <c r="E47" s="141" t="s">
        <v>138</v>
      </c>
      <c r="F47" s="476">
        <f>'4. Matriz de Entrega'!T44</f>
        <v>0</v>
      </c>
      <c r="G47" s="141"/>
      <c r="H47" s="302"/>
      <c r="I47" s="302"/>
      <c r="J47" s="329"/>
      <c r="K47" s="330">
        <f t="shared" si="21"/>
        <v>34</v>
      </c>
      <c r="L47" s="279">
        <v>0</v>
      </c>
      <c r="M47" s="278">
        <f t="shared" si="22"/>
        <v>0</v>
      </c>
      <c r="N47" s="276"/>
      <c r="O47" s="276"/>
      <c r="P47" s="276"/>
      <c r="Q47" s="331"/>
      <c r="R47" s="279">
        <v>0</v>
      </c>
      <c r="S47" s="278">
        <f t="shared" si="23"/>
        <v>0</v>
      </c>
      <c r="T47" s="276"/>
      <c r="U47" s="276"/>
      <c r="V47" s="276"/>
      <c r="W47" s="331"/>
      <c r="X47" s="279">
        <v>0</v>
      </c>
      <c r="Y47" s="278">
        <f t="shared" si="24"/>
        <v>0</v>
      </c>
      <c r="Z47" s="276"/>
      <c r="AA47" s="276"/>
      <c r="AB47" s="276"/>
      <c r="AC47" s="312"/>
      <c r="AD47" s="312"/>
      <c r="AE47" s="330">
        <f t="shared" si="25"/>
        <v>34</v>
      </c>
      <c r="AF47" s="279">
        <v>0</v>
      </c>
      <c r="AG47" s="277">
        <f t="shared" si="26"/>
        <v>0</v>
      </c>
      <c r="AH47" s="276"/>
      <c r="AI47" s="276"/>
      <c r="AJ47" s="276"/>
      <c r="AK47" s="312"/>
      <c r="AL47" s="332">
        <f t="shared" si="27"/>
        <v>0</v>
      </c>
      <c r="AM47" s="333" t="str">
        <f t="shared" si="10"/>
        <v>-</v>
      </c>
      <c r="AN47" s="334">
        <f t="shared" si="28"/>
        <v>0</v>
      </c>
      <c r="AO47" s="334">
        <f t="shared" si="29"/>
        <v>0</v>
      </c>
      <c r="AP47" s="311"/>
      <c r="AQ47" s="300"/>
      <c r="AR47" s="338"/>
      <c r="AS47" s="337">
        <f t="shared" si="36"/>
        <v>0</v>
      </c>
      <c r="AT47" s="312"/>
      <c r="AU47" s="352"/>
      <c r="AW47" s="308"/>
      <c r="BL47" s="368" t="str">
        <f t="shared" si="30"/>
        <v>N</v>
      </c>
      <c r="BM47" s="368" t="str">
        <f t="shared" si="31"/>
        <v>N</v>
      </c>
      <c r="BN47" s="368" t="str">
        <f t="shared" si="32"/>
        <v>N</v>
      </c>
      <c r="BO47" s="368" t="str">
        <f t="shared" si="33"/>
        <v>N</v>
      </c>
      <c r="BP47" s="367">
        <f t="shared" si="34"/>
        <v>0</v>
      </c>
      <c r="BQ47" s="367">
        <f t="shared" si="18"/>
        <v>0</v>
      </c>
      <c r="BR47" s="369">
        <f t="shared" si="35"/>
        <v>0</v>
      </c>
    </row>
    <row r="48" spans="1:70" ht="22.5" customHeight="1">
      <c r="A48" s="303">
        <f t="shared" si="20"/>
        <v>35</v>
      </c>
      <c r="B48" s="301" t="s">
        <v>307</v>
      </c>
      <c r="C48" s="328">
        <f t="shared" si="19"/>
        <v>35</v>
      </c>
      <c r="D48" s="140"/>
      <c r="E48" s="141" t="s">
        <v>138</v>
      </c>
      <c r="F48" s="476">
        <f>'4. Matriz de Entrega'!T45</f>
        <v>0</v>
      </c>
      <c r="G48" s="141"/>
      <c r="H48" s="302"/>
      <c r="I48" s="302"/>
      <c r="J48" s="329"/>
      <c r="K48" s="330">
        <f t="shared" si="21"/>
        <v>35</v>
      </c>
      <c r="L48" s="279">
        <v>0</v>
      </c>
      <c r="M48" s="278">
        <f t="shared" si="22"/>
        <v>0</v>
      </c>
      <c r="N48" s="276"/>
      <c r="O48" s="276"/>
      <c r="P48" s="276"/>
      <c r="Q48" s="331"/>
      <c r="R48" s="279">
        <v>0</v>
      </c>
      <c r="S48" s="278">
        <f t="shared" si="23"/>
        <v>0</v>
      </c>
      <c r="T48" s="276"/>
      <c r="U48" s="276"/>
      <c r="V48" s="276"/>
      <c r="W48" s="331"/>
      <c r="X48" s="279">
        <v>0</v>
      </c>
      <c r="Y48" s="278">
        <f t="shared" si="24"/>
        <v>0</v>
      </c>
      <c r="Z48" s="276"/>
      <c r="AA48" s="276"/>
      <c r="AB48" s="276"/>
      <c r="AC48" s="312"/>
      <c r="AD48" s="312"/>
      <c r="AE48" s="330">
        <f t="shared" si="25"/>
        <v>35</v>
      </c>
      <c r="AF48" s="279">
        <v>0</v>
      </c>
      <c r="AG48" s="277">
        <f t="shared" si="26"/>
        <v>0</v>
      </c>
      <c r="AH48" s="276"/>
      <c r="AI48" s="276"/>
      <c r="AJ48" s="276"/>
      <c r="AK48" s="312"/>
      <c r="AL48" s="332">
        <f t="shared" si="27"/>
        <v>0</v>
      </c>
      <c r="AM48" s="333" t="str">
        <f t="shared" si="10"/>
        <v>-</v>
      </c>
      <c r="AN48" s="334">
        <f t="shared" si="28"/>
        <v>0</v>
      </c>
      <c r="AO48" s="334">
        <f t="shared" si="29"/>
        <v>0</v>
      </c>
      <c r="AP48" s="311"/>
      <c r="AQ48" s="300"/>
      <c r="AR48" s="338"/>
      <c r="AS48" s="337">
        <f t="shared" si="36"/>
        <v>0</v>
      </c>
      <c r="AT48" s="312"/>
      <c r="AU48" s="352"/>
      <c r="AW48" s="308"/>
      <c r="BL48" s="368" t="str">
        <f t="shared" si="30"/>
        <v>N</v>
      </c>
      <c r="BM48" s="368" t="str">
        <f t="shared" si="31"/>
        <v>N</v>
      </c>
      <c r="BN48" s="368" t="str">
        <f t="shared" si="32"/>
        <v>N</v>
      </c>
      <c r="BO48" s="368" t="str">
        <f t="shared" si="33"/>
        <v>N</v>
      </c>
      <c r="BP48" s="367">
        <f t="shared" si="34"/>
        <v>0</v>
      </c>
      <c r="BQ48" s="367">
        <f t="shared" si="18"/>
        <v>0</v>
      </c>
      <c r="BR48" s="369">
        <f t="shared" si="35"/>
        <v>0</v>
      </c>
    </row>
    <row r="49" spans="1:74" ht="15" customHeight="1">
      <c r="C49" s="340"/>
      <c r="D49" s="340"/>
      <c r="E49" s="340"/>
      <c r="F49" s="340"/>
      <c r="G49" s="340"/>
      <c r="H49" s="340"/>
      <c r="I49" s="340"/>
      <c r="J49" s="329"/>
      <c r="K49" s="341"/>
      <c r="L49" s="342"/>
      <c r="M49" s="285"/>
      <c r="N49" s="343"/>
      <c r="O49" s="343"/>
      <c r="P49" s="343"/>
      <c r="Q49" s="331"/>
      <c r="R49" s="342"/>
      <c r="S49" s="285"/>
      <c r="T49" s="343"/>
      <c r="U49" s="343"/>
      <c r="V49" s="343"/>
      <c r="W49" s="331"/>
      <c r="X49" s="342"/>
      <c r="Y49" s="285"/>
      <c r="Z49" s="343"/>
      <c r="AA49" s="343"/>
      <c r="AB49" s="343"/>
      <c r="AC49" s="312"/>
      <c r="AD49" s="312"/>
      <c r="AE49" s="341"/>
      <c r="AF49" s="342"/>
      <c r="AG49" s="284"/>
      <c r="AH49" s="343"/>
      <c r="AI49" s="343"/>
      <c r="AJ49" s="343"/>
      <c r="AK49" s="312"/>
      <c r="AL49" s="344"/>
      <c r="AM49" s="345"/>
      <c r="AN49" s="344"/>
      <c r="AO49" s="344"/>
      <c r="AP49" s="311"/>
      <c r="AQ49" s="346"/>
      <c r="AR49" s="346"/>
      <c r="AS49" s="347"/>
      <c r="AT49" s="312"/>
      <c r="AU49" s="348"/>
      <c r="AW49" s="308"/>
      <c r="BL49" s="368"/>
      <c r="BM49" s="368"/>
      <c r="BN49" s="368"/>
      <c r="BO49" s="368"/>
      <c r="BR49" s="369"/>
    </row>
    <row r="50" spans="1:74" ht="22.5" customHeight="1">
      <c r="C50" s="340"/>
      <c r="D50" s="340"/>
      <c r="E50" s="340"/>
      <c r="F50" s="340"/>
      <c r="G50" s="340"/>
      <c r="H50" s="340"/>
      <c r="I50" s="340"/>
      <c r="J50" s="329"/>
      <c r="K50" s="341"/>
      <c r="L50" s="342"/>
      <c r="M50" s="285"/>
      <c r="N50" s="343"/>
      <c r="O50" s="343"/>
      <c r="P50" s="343"/>
      <c r="Q50" s="331"/>
      <c r="R50" s="342"/>
      <c r="S50" s="285"/>
      <c r="T50" s="343"/>
      <c r="U50" s="343"/>
      <c r="V50" s="343"/>
      <c r="W50" s="331"/>
      <c r="X50" s="342"/>
      <c r="Y50" s="285"/>
      <c r="Z50" s="343"/>
      <c r="AA50" s="343"/>
      <c r="AB50" s="343"/>
      <c r="AC50" s="312"/>
      <c r="AD50" s="312"/>
      <c r="AE50" s="341"/>
      <c r="AF50" s="342"/>
      <c r="AG50" s="284"/>
      <c r="AH50" s="343"/>
      <c r="AI50" s="343"/>
      <c r="AJ50" s="343"/>
      <c r="AK50" s="312"/>
      <c r="AL50" s="344"/>
      <c r="AM50" s="345"/>
      <c r="AN50" s="344"/>
      <c r="AO50" s="344"/>
      <c r="AP50" s="311"/>
      <c r="AQ50" s="346"/>
      <c r="AR50" s="346"/>
      <c r="AS50" s="347"/>
      <c r="AT50" s="312"/>
      <c r="AU50" s="348"/>
      <c r="AW50" s="308"/>
      <c r="BL50" s="368"/>
      <c r="BM50" s="368"/>
      <c r="BN50" s="368"/>
      <c r="BO50" s="368"/>
      <c r="BR50" s="369"/>
    </row>
    <row r="51" spans="1:74" ht="22.5" customHeight="1">
      <c r="C51" s="340"/>
      <c r="D51" s="340"/>
      <c r="E51" s="340"/>
      <c r="F51" s="340"/>
      <c r="G51" s="340"/>
      <c r="H51" s="340"/>
      <c r="I51" s="340"/>
      <c r="J51" s="329"/>
      <c r="K51" s="341"/>
      <c r="L51" s="342"/>
      <c r="M51" s="285"/>
      <c r="N51" s="343"/>
      <c r="O51" s="343"/>
      <c r="P51" s="343"/>
      <c r="Q51" s="331"/>
      <c r="R51" s="342"/>
      <c r="S51" s="285"/>
      <c r="T51" s="343"/>
      <c r="U51" s="343"/>
      <c r="V51" s="343"/>
      <c r="W51" s="331"/>
      <c r="X51" s="342"/>
      <c r="Y51" s="285"/>
      <c r="Z51" s="343"/>
      <c r="AA51" s="343"/>
      <c r="AB51" s="343"/>
      <c r="AC51" s="312"/>
      <c r="AD51" s="312"/>
      <c r="AE51" s="341"/>
      <c r="AF51" s="342"/>
      <c r="AG51" s="284"/>
      <c r="AH51" s="343"/>
      <c r="AI51" s="343"/>
      <c r="AJ51" s="343"/>
      <c r="AK51" s="312"/>
      <c r="AL51" s="344"/>
      <c r="AM51" s="345"/>
      <c r="AN51" s="344"/>
      <c r="AO51" s="344"/>
      <c r="AP51" s="311"/>
      <c r="AQ51" s="346"/>
      <c r="AR51" s="346"/>
      <c r="AS51" s="347"/>
      <c r="AT51" s="312"/>
      <c r="AU51" s="348"/>
      <c r="AW51" s="308"/>
      <c r="BL51" s="368"/>
      <c r="BM51" s="368"/>
      <c r="BN51" s="368"/>
      <c r="BO51" s="368"/>
      <c r="BR51" s="369"/>
    </row>
    <row r="52" spans="1:74">
      <c r="C52" s="340"/>
      <c r="D52" s="340"/>
      <c r="E52" s="340"/>
      <c r="F52" s="340"/>
      <c r="G52" s="340"/>
      <c r="H52" s="340"/>
      <c r="I52" s="340"/>
      <c r="J52" s="340"/>
      <c r="K52" s="312"/>
      <c r="L52" s="287"/>
      <c r="M52" s="286"/>
      <c r="N52" s="286"/>
      <c r="O52" s="286"/>
      <c r="P52" s="286"/>
      <c r="Q52" s="286"/>
      <c r="R52" s="287"/>
      <c r="S52" s="286"/>
      <c r="T52" s="286"/>
      <c r="U52" s="286"/>
      <c r="V52" s="286"/>
      <c r="W52" s="286"/>
      <c r="X52" s="287"/>
      <c r="Y52" s="286"/>
      <c r="Z52" s="286"/>
      <c r="AA52" s="286"/>
      <c r="AB52" s="286"/>
      <c r="AC52" s="286"/>
      <c r="AD52" s="286"/>
      <c r="AE52" s="287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  <c r="AV52" s="286"/>
      <c r="AW52" s="287"/>
      <c r="AX52" s="286"/>
      <c r="AY52" s="286"/>
      <c r="AZ52" s="312"/>
    </row>
    <row r="53" spans="1:74" s="349" customFormat="1" ht="36" customHeight="1">
      <c r="A53" s="303"/>
      <c r="B53" s="303"/>
      <c r="C53" s="340"/>
      <c r="D53" s="340"/>
      <c r="E53" s="340"/>
      <c r="F53" s="340"/>
      <c r="G53" s="340"/>
      <c r="H53" s="340"/>
      <c r="I53" s="340"/>
      <c r="K53" s="350"/>
      <c r="L53" s="583" t="s">
        <v>355</v>
      </c>
      <c r="M53" s="583"/>
      <c r="N53" s="583"/>
      <c r="O53" s="583"/>
      <c r="P53" s="583"/>
      <c r="Q53" s="350"/>
      <c r="R53" s="583" t="s">
        <v>356</v>
      </c>
      <c r="S53" s="583"/>
      <c r="T53" s="583"/>
      <c r="U53" s="583"/>
      <c r="V53" s="583"/>
      <c r="W53" s="350"/>
      <c r="X53" s="583" t="s">
        <v>357</v>
      </c>
      <c r="Y53" s="583"/>
      <c r="Z53" s="583"/>
      <c r="AA53" s="583"/>
      <c r="AB53" s="583"/>
      <c r="AC53" s="350"/>
      <c r="AD53" s="350"/>
      <c r="AE53" s="351"/>
      <c r="AF53" s="583" t="str">
        <f>L53</f>
        <v>RESPONSÁVEL Nº 01 PELA PESQUISA DE PREÇOS PRATICADOS / PREENCHIMENTO DA MATRIZ</v>
      </c>
      <c r="AG53" s="583"/>
      <c r="AH53" s="583"/>
      <c r="AI53" s="583"/>
      <c r="AJ53" s="583"/>
      <c r="AK53" s="351"/>
      <c r="AL53" s="583" t="str">
        <f>R53</f>
        <v>RESPONSÁVEL Nº 02 PELA PESQUISA DE PREÇOS PRATICADOS / PREENCHIMENTO DA MATRIZ</v>
      </c>
      <c r="AM53" s="583"/>
      <c r="AN53" s="583"/>
      <c r="AO53" s="583"/>
      <c r="AP53" s="583"/>
      <c r="AQ53" s="583"/>
      <c r="AR53" s="350"/>
      <c r="AS53" s="584" t="str">
        <f>X53</f>
        <v>RESPONSÁVEL Nº 03 PELA PESQUISA DE PREÇOS PRATICADOS / PREENCHIMENTO DA MATRIZ</v>
      </c>
      <c r="AT53" s="585"/>
      <c r="AU53" s="586"/>
      <c r="AV53" s="351"/>
      <c r="AW53" s="351"/>
      <c r="BK53" s="370"/>
      <c r="BL53" s="370"/>
      <c r="BM53" s="370"/>
      <c r="BN53" s="370"/>
      <c r="BO53" s="370"/>
      <c r="BP53" s="370"/>
      <c r="BQ53" s="370"/>
      <c r="BR53" s="370"/>
      <c r="BS53" s="462"/>
      <c r="BT53" s="462"/>
      <c r="BU53" s="462"/>
      <c r="BV53" s="462"/>
    </row>
    <row r="54" spans="1:74" s="364" customFormat="1" ht="18.75">
      <c r="A54" s="356"/>
      <c r="B54" s="356"/>
      <c r="C54" s="357"/>
      <c r="D54" s="357"/>
      <c r="E54" s="357"/>
      <c r="F54" s="357"/>
      <c r="G54" s="357"/>
      <c r="H54" s="357"/>
      <c r="I54" s="357"/>
      <c r="J54" s="357"/>
      <c r="K54" s="358"/>
      <c r="L54" s="359" t="s">
        <v>52</v>
      </c>
      <c r="M54" s="603" t="s">
        <v>56</v>
      </c>
      <c r="N54" s="603"/>
      <c r="O54" s="603"/>
      <c r="P54" s="603"/>
      <c r="Q54" s="358"/>
      <c r="R54" s="359" t="s">
        <v>52</v>
      </c>
      <c r="S54" s="603"/>
      <c r="T54" s="603"/>
      <c r="U54" s="603"/>
      <c r="V54" s="603"/>
      <c r="W54" s="358"/>
      <c r="X54" s="359" t="s">
        <v>52</v>
      </c>
      <c r="Y54" s="603"/>
      <c r="Z54" s="603"/>
      <c r="AA54" s="603"/>
      <c r="AB54" s="603"/>
      <c r="AC54" s="358"/>
      <c r="AD54" s="358"/>
      <c r="AE54" s="360"/>
      <c r="AF54" s="359" t="s">
        <v>52</v>
      </c>
      <c r="AG54" s="603" t="str">
        <f t="shared" ref="AG54:AG59" si="37">M54</f>
        <v>e sobrenome preenchimento obrigatório</v>
      </c>
      <c r="AH54" s="603"/>
      <c r="AI54" s="603"/>
      <c r="AJ54" s="603"/>
      <c r="AK54" s="361"/>
      <c r="AL54" s="359" t="s">
        <v>52</v>
      </c>
      <c r="AM54" s="604"/>
      <c r="AN54" s="605"/>
      <c r="AO54" s="605"/>
      <c r="AP54" s="605"/>
      <c r="AQ54" s="606"/>
      <c r="AR54" s="358"/>
      <c r="AS54" s="359" t="s">
        <v>52</v>
      </c>
      <c r="AT54" s="362"/>
      <c r="AU54" s="384"/>
      <c r="AV54" s="363"/>
      <c r="AW54" s="363"/>
      <c r="BK54" s="371"/>
      <c r="BL54" s="371"/>
      <c r="BM54" s="371"/>
      <c r="BN54" s="371"/>
      <c r="BO54" s="371"/>
      <c r="BP54" s="371"/>
      <c r="BQ54" s="371"/>
      <c r="BR54" s="371"/>
      <c r="BS54" s="463"/>
      <c r="BT54" s="463"/>
      <c r="BU54" s="463"/>
      <c r="BV54" s="463"/>
    </row>
    <row r="55" spans="1:74" s="364" customFormat="1" ht="18.75">
      <c r="A55" s="356"/>
      <c r="B55" s="356"/>
      <c r="C55" s="357"/>
      <c r="D55" s="357"/>
      <c r="E55" s="357"/>
      <c r="F55" s="357"/>
      <c r="G55" s="357"/>
      <c r="H55" s="357"/>
      <c r="I55" s="357"/>
      <c r="J55" s="357"/>
      <c r="K55" s="358"/>
      <c r="L55" s="359" t="s">
        <v>51</v>
      </c>
      <c r="M55" s="603" t="s">
        <v>53</v>
      </c>
      <c r="N55" s="603"/>
      <c r="O55" s="603"/>
      <c r="P55" s="603"/>
      <c r="Q55" s="358"/>
      <c r="R55" s="359" t="s">
        <v>51</v>
      </c>
      <c r="S55" s="603"/>
      <c r="T55" s="603"/>
      <c r="U55" s="603"/>
      <c r="V55" s="603"/>
      <c r="W55" s="358"/>
      <c r="X55" s="359" t="s">
        <v>51</v>
      </c>
      <c r="Y55" s="603"/>
      <c r="Z55" s="603"/>
      <c r="AA55" s="603"/>
      <c r="AB55" s="603"/>
      <c r="AC55" s="358"/>
      <c r="AD55" s="358"/>
      <c r="AE55" s="360"/>
      <c r="AF55" s="359" t="s">
        <v>51</v>
      </c>
      <c r="AG55" s="603" t="str">
        <f t="shared" si="37"/>
        <v>preenchimento obrigatório</v>
      </c>
      <c r="AH55" s="603"/>
      <c r="AI55" s="603"/>
      <c r="AJ55" s="603"/>
      <c r="AK55" s="361"/>
      <c r="AL55" s="359" t="s">
        <v>51</v>
      </c>
      <c r="AM55" s="604"/>
      <c r="AN55" s="605"/>
      <c r="AO55" s="605"/>
      <c r="AP55" s="605"/>
      <c r="AQ55" s="606"/>
      <c r="AR55" s="358"/>
      <c r="AS55" s="359" t="s">
        <v>51</v>
      </c>
      <c r="AT55" s="362"/>
      <c r="AU55" s="384"/>
      <c r="AV55" s="363"/>
      <c r="AW55" s="363"/>
      <c r="BK55" s="371"/>
      <c r="BL55" s="371"/>
      <c r="BM55" s="371"/>
      <c r="BN55" s="371"/>
      <c r="BO55" s="371"/>
      <c r="BP55" s="371"/>
      <c r="BQ55" s="371"/>
      <c r="BR55" s="371"/>
      <c r="BS55" s="463"/>
      <c r="BT55" s="463"/>
      <c r="BU55" s="463"/>
      <c r="BV55" s="463"/>
    </row>
    <row r="56" spans="1:74" s="364" customFormat="1" ht="18.75">
      <c r="A56" s="356"/>
      <c r="B56" s="356"/>
      <c r="C56" s="357"/>
      <c r="D56" s="357"/>
      <c r="E56" s="357"/>
      <c r="F56" s="357"/>
      <c r="G56" s="357"/>
      <c r="H56" s="357"/>
      <c r="I56" s="357"/>
      <c r="J56" s="357"/>
      <c r="K56" s="358"/>
      <c r="L56" s="359" t="s">
        <v>50</v>
      </c>
      <c r="M56" s="603" t="s">
        <v>53</v>
      </c>
      <c r="N56" s="603"/>
      <c r="O56" s="603"/>
      <c r="P56" s="603"/>
      <c r="Q56" s="358"/>
      <c r="R56" s="359" t="s">
        <v>50</v>
      </c>
      <c r="S56" s="603"/>
      <c r="T56" s="603"/>
      <c r="U56" s="603"/>
      <c r="V56" s="603"/>
      <c r="W56" s="358"/>
      <c r="X56" s="359" t="s">
        <v>50</v>
      </c>
      <c r="Y56" s="603"/>
      <c r="Z56" s="603"/>
      <c r="AA56" s="603"/>
      <c r="AB56" s="603"/>
      <c r="AC56" s="358"/>
      <c r="AD56" s="358"/>
      <c r="AE56" s="360"/>
      <c r="AF56" s="359" t="s">
        <v>50</v>
      </c>
      <c r="AG56" s="603" t="str">
        <f t="shared" si="37"/>
        <v>preenchimento obrigatório</v>
      </c>
      <c r="AH56" s="603"/>
      <c r="AI56" s="603"/>
      <c r="AJ56" s="603"/>
      <c r="AK56" s="361"/>
      <c r="AL56" s="359" t="s">
        <v>50</v>
      </c>
      <c r="AM56" s="604"/>
      <c r="AN56" s="605"/>
      <c r="AO56" s="605"/>
      <c r="AP56" s="605"/>
      <c r="AQ56" s="606"/>
      <c r="AR56" s="358"/>
      <c r="AS56" s="359" t="s">
        <v>50</v>
      </c>
      <c r="AT56" s="362"/>
      <c r="AU56" s="384"/>
      <c r="AV56" s="363"/>
      <c r="AW56" s="363"/>
      <c r="BK56" s="371"/>
      <c r="BL56" s="371"/>
      <c r="BM56" s="371"/>
      <c r="BN56" s="371"/>
      <c r="BO56" s="371"/>
      <c r="BP56" s="371"/>
      <c r="BQ56" s="371"/>
      <c r="BR56" s="371"/>
      <c r="BS56" s="463"/>
      <c r="BT56" s="463"/>
      <c r="BU56" s="463"/>
      <c r="BV56" s="463"/>
    </row>
    <row r="57" spans="1:74" s="364" customFormat="1" ht="18.75">
      <c r="A57" s="356"/>
      <c r="B57" s="356"/>
      <c r="C57" s="357"/>
      <c r="D57" s="357"/>
      <c r="E57" s="357"/>
      <c r="F57" s="357"/>
      <c r="G57" s="357"/>
      <c r="H57" s="357"/>
      <c r="I57" s="357"/>
      <c r="J57" s="357"/>
      <c r="K57" s="358"/>
      <c r="L57" s="359" t="s">
        <v>49</v>
      </c>
      <c r="M57" s="603" t="s">
        <v>55</v>
      </c>
      <c r="N57" s="603"/>
      <c r="O57" s="603"/>
      <c r="P57" s="603"/>
      <c r="Q57" s="358"/>
      <c r="R57" s="359" t="s">
        <v>49</v>
      </c>
      <c r="S57" s="603"/>
      <c r="T57" s="603"/>
      <c r="U57" s="603"/>
      <c r="V57" s="603"/>
      <c r="W57" s="358"/>
      <c r="X57" s="359" t="s">
        <v>49</v>
      </c>
      <c r="Y57" s="603"/>
      <c r="Z57" s="603"/>
      <c r="AA57" s="603"/>
      <c r="AB57" s="603"/>
      <c r="AC57" s="358"/>
      <c r="AD57" s="358"/>
      <c r="AE57" s="360"/>
      <c r="AF57" s="359" t="s">
        <v>49</v>
      </c>
      <c r="AG57" s="603" t="str">
        <f t="shared" si="37"/>
        <v>preenchimento obrigatório, preferencialmente instituc</v>
      </c>
      <c r="AH57" s="603"/>
      <c r="AI57" s="603"/>
      <c r="AJ57" s="603"/>
      <c r="AK57" s="361"/>
      <c r="AL57" s="359" t="s">
        <v>49</v>
      </c>
      <c r="AM57" s="604"/>
      <c r="AN57" s="605"/>
      <c r="AO57" s="605"/>
      <c r="AP57" s="605"/>
      <c r="AQ57" s="606"/>
      <c r="AR57" s="358"/>
      <c r="AS57" s="359" t="s">
        <v>49</v>
      </c>
      <c r="AT57" s="362"/>
      <c r="AU57" s="384"/>
      <c r="AV57" s="363"/>
      <c r="AW57" s="363"/>
      <c r="BK57" s="371"/>
      <c r="BL57" s="371"/>
      <c r="BM57" s="371"/>
      <c r="BN57" s="371"/>
      <c r="BO57" s="371"/>
      <c r="BP57" s="371"/>
      <c r="BQ57" s="371"/>
      <c r="BR57" s="371"/>
      <c r="BS57" s="463"/>
      <c r="BT57" s="463"/>
      <c r="BU57" s="463"/>
      <c r="BV57" s="463"/>
    </row>
    <row r="58" spans="1:74" s="364" customFormat="1" ht="18.75">
      <c r="A58" s="356"/>
      <c r="B58" s="356"/>
      <c r="C58" s="357"/>
      <c r="D58" s="357"/>
      <c r="E58" s="357"/>
      <c r="F58" s="357"/>
      <c r="G58" s="357"/>
      <c r="H58" s="357"/>
      <c r="I58" s="357"/>
      <c r="J58" s="357"/>
      <c r="K58" s="358"/>
      <c r="L58" s="359" t="s">
        <v>48</v>
      </c>
      <c r="M58" s="603" t="s">
        <v>54</v>
      </c>
      <c r="N58" s="603"/>
      <c r="O58" s="603"/>
      <c r="P58" s="603"/>
      <c r="Q58" s="358"/>
      <c r="R58" s="359" t="s">
        <v>48</v>
      </c>
      <c r="S58" s="603"/>
      <c r="T58" s="603"/>
      <c r="U58" s="603"/>
      <c r="V58" s="603"/>
      <c r="W58" s="358"/>
      <c r="X58" s="359" t="s">
        <v>48</v>
      </c>
      <c r="Y58" s="603"/>
      <c r="Z58" s="603"/>
      <c r="AA58" s="603"/>
      <c r="AB58" s="603"/>
      <c r="AC58" s="358"/>
      <c r="AD58" s="358"/>
      <c r="AE58" s="360"/>
      <c r="AF58" s="359" t="s">
        <v>48</v>
      </c>
      <c r="AG58" s="603" t="str">
        <f t="shared" si="37"/>
        <v>preenchimento obrigatório, preferencialmente celular</v>
      </c>
      <c r="AH58" s="603"/>
      <c r="AI58" s="603"/>
      <c r="AJ58" s="603"/>
      <c r="AK58" s="361"/>
      <c r="AL58" s="359" t="s">
        <v>48</v>
      </c>
      <c r="AM58" s="604"/>
      <c r="AN58" s="605"/>
      <c r="AO58" s="605"/>
      <c r="AP58" s="605"/>
      <c r="AQ58" s="606"/>
      <c r="AR58" s="358"/>
      <c r="AS58" s="359" t="s">
        <v>48</v>
      </c>
      <c r="AT58" s="362"/>
      <c r="AU58" s="384"/>
      <c r="AV58" s="363"/>
      <c r="AW58" s="363"/>
      <c r="BK58" s="371"/>
      <c r="BL58" s="371"/>
      <c r="BM58" s="371"/>
      <c r="BN58" s="371"/>
      <c r="BO58" s="371"/>
      <c r="BP58" s="371"/>
      <c r="BQ58" s="371"/>
      <c r="BR58" s="371"/>
      <c r="BS58" s="463"/>
      <c r="BT58" s="463"/>
      <c r="BU58" s="463"/>
      <c r="BV58" s="463"/>
    </row>
    <row r="59" spans="1:74" s="364" customFormat="1" ht="18.75">
      <c r="A59" s="356"/>
      <c r="B59" s="356"/>
      <c r="C59" s="357"/>
      <c r="D59" s="357"/>
      <c r="E59" s="357"/>
      <c r="F59" s="357"/>
      <c r="G59" s="357"/>
      <c r="H59" s="357"/>
      <c r="I59" s="357"/>
      <c r="J59" s="357"/>
      <c r="K59" s="358"/>
      <c r="L59" s="365" t="s">
        <v>47</v>
      </c>
      <c r="M59" s="603" t="s">
        <v>53</v>
      </c>
      <c r="N59" s="603"/>
      <c r="O59" s="603"/>
      <c r="P59" s="603"/>
      <c r="Q59" s="358"/>
      <c r="R59" s="365" t="s">
        <v>47</v>
      </c>
      <c r="S59" s="603"/>
      <c r="T59" s="603"/>
      <c r="U59" s="603"/>
      <c r="V59" s="603"/>
      <c r="W59" s="358"/>
      <c r="X59" s="365" t="s">
        <v>47</v>
      </c>
      <c r="Y59" s="603"/>
      <c r="Z59" s="603"/>
      <c r="AA59" s="603"/>
      <c r="AB59" s="603"/>
      <c r="AC59" s="358"/>
      <c r="AD59" s="358"/>
      <c r="AE59" s="366"/>
      <c r="AF59" s="365" t="s">
        <v>47</v>
      </c>
      <c r="AG59" s="603" t="str">
        <f t="shared" si="37"/>
        <v>preenchimento obrigatório</v>
      </c>
      <c r="AH59" s="603"/>
      <c r="AI59" s="603"/>
      <c r="AJ59" s="603"/>
      <c r="AK59" s="361"/>
      <c r="AL59" s="365" t="s">
        <v>47</v>
      </c>
      <c r="AM59" s="604"/>
      <c r="AN59" s="605"/>
      <c r="AO59" s="605"/>
      <c r="AP59" s="605"/>
      <c r="AQ59" s="606"/>
      <c r="AR59" s="358"/>
      <c r="AS59" s="365" t="s">
        <v>47</v>
      </c>
      <c r="AT59" s="362"/>
      <c r="AU59" s="384"/>
      <c r="AV59" s="363"/>
      <c r="AW59" s="363"/>
      <c r="BK59" s="371"/>
      <c r="BL59" s="371"/>
      <c r="BM59" s="371"/>
      <c r="BN59" s="371"/>
      <c r="BO59" s="371"/>
      <c r="BP59" s="371"/>
      <c r="BQ59" s="371"/>
      <c r="BR59" s="371"/>
      <c r="BS59" s="463"/>
      <c r="BT59" s="463"/>
      <c r="BU59" s="463"/>
      <c r="BV59" s="463"/>
    </row>
    <row r="60" spans="1:74" s="364" customFormat="1" ht="49.5" customHeight="1">
      <c r="A60" s="356"/>
      <c r="B60" s="356"/>
      <c r="C60" s="357"/>
      <c r="D60" s="357"/>
      <c r="E60" s="357"/>
      <c r="F60" s="357"/>
      <c r="G60" s="357"/>
      <c r="H60" s="357"/>
      <c r="I60" s="357"/>
      <c r="J60" s="357"/>
      <c r="K60" s="358"/>
      <c r="L60" s="365" t="s">
        <v>97</v>
      </c>
      <c r="M60" s="603" t="s">
        <v>98</v>
      </c>
      <c r="N60" s="603"/>
      <c r="O60" s="603"/>
      <c r="P60" s="603"/>
      <c r="Q60" s="358"/>
      <c r="R60" s="365" t="s">
        <v>97</v>
      </c>
      <c r="S60" s="603"/>
      <c r="T60" s="603"/>
      <c r="U60" s="603"/>
      <c r="V60" s="603"/>
      <c r="W60" s="358"/>
      <c r="X60" s="365" t="s">
        <v>97</v>
      </c>
      <c r="Y60" s="603"/>
      <c r="Z60" s="603"/>
      <c r="AA60" s="603"/>
      <c r="AB60" s="603"/>
      <c r="AC60" s="358"/>
      <c r="AD60" s="358"/>
      <c r="AE60" s="366"/>
      <c r="AF60" s="365" t="s">
        <v>97</v>
      </c>
      <c r="AG60" s="603" t="s">
        <v>98</v>
      </c>
      <c r="AH60" s="603"/>
      <c r="AI60" s="603"/>
      <c r="AJ60" s="603"/>
      <c r="AK60" s="361"/>
      <c r="AL60" s="365" t="s">
        <v>97</v>
      </c>
      <c r="AM60" s="603"/>
      <c r="AN60" s="603"/>
      <c r="AO60" s="603"/>
      <c r="AP60" s="603"/>
      <c r="AQ60" s="603"/>
      <c r="AR60" s="358"/>
      <c r="AS60" s="365" t="s">
        <v>97</v>
      </c>
      <c r="AT60" s="362" t="s">
        <v>98</v>
      </c>
      <c r="AU60" s="384"/>
      <c r="AV60" s="363"/>
      <c r="AW60" s="363"/>
      <c r="BK60" s="371"/>
      <c r="BL60" s="371"/>
      <c r="BM60" s="371"/>
      <c r="BN60" s="371"/>
      <c r="BO60" s="371"/>
      <c r="BP60" s="371"/>
      <c r="BQ60" s="371"/>
      <c r="BR60" s="371"/>
      <c r="BS60" s="463"/>
      <c r="BT60" s="463"/>
      <c r="BU60" s="463"/>
      <c r="BV60" s="463"/>
    </row>
    <row r="61" spans="1:74">
      <c r="C61" s="340"/>
      <c r="D61" s="340"/>
      <c r="E61" s="340"/>
      <c r="F61" s="340"/>
      <c r="G61" s="340"/>
      <c r="H61" s="340"/>
      <c r="I61" s="340"/>
      <c r="J61" s="340"/>
      <c r="K61" s="312"/>
      <c r="L61" s="311" t="s">
        <v>358</v>
      </c>
      <c r="M61" s="312"/>
      <c r="N61" s="312"/>
      <c r="O61" s="312"/>
      <c r="P61" s="312"/>
      <c r="Q61" s="312"/>
      <c r="R61" s="311"/>
      <c r="S61" s="312"/>
      <c r="T61" s="312"/>
      <c r="U61" s="312"/>
      <c r="V61" s="312"/>
      <c r="W61" s="312"/>
      <c r="X61" s="311"/>
      <c r="Y61" s="312"/>
      <c r="Z61" s="312"/>
      <c r="AA61" s="312"/>
      <c r="AB61" s="312"/>
      <c r="AC61" s="312"/>
      <c r="AD61" s="312"/>
      <c r="AE61" s="347"/>
      <c r="AF61" s="311" t="s">
        <v>358</v>
      </c>
      <c r="AG61" s="348"/>
      <c r="AH61" s="348"/>
      <c r="AI61" s="348"/>
      <c r="AJ61" s="312"/>
      <c r="AK61" s="312"/>
      <c r="AL61" s="312"/>
      <c r="AM61" s="312"/>
      <c r="AN61" s="312"/>
      <c r="AO61" s="312"/>
      <c r="AP61" s="312"/>
      <c r="AQ61" s="312"/>
      <c r="AR61" s="312"/>
      <c r="AS61" s="312"/>
      <c r="AT61" s="312"/>
      <c r="AU61" s="312"/>
    </row>
    <row r="62" spans="1:74">
      <c r="C62" s="340"/>
      <c r="D62" s="340"/>
      <c r="E62" s="340"/>
      <c r="F62" s="340"/>
      <c r="G62" s="340"/>
      <c r="H62" s="340"/>
      <c r="I62" s="340"/>
      <c r="J62" s="340"/>
    </row>
    <row r="63" spans="1:74">
      <c r="C63" s="340"/>
      <c r="D63" s="340"/>
      <c r="E63" s="340"/>
      <c r="F63" s="340"/>
      <c r="G63" s="340"/>
      <c r="H63" s="340"/>
      <c r="I63" s="340"/>
      <c r="J63" s="340"/>
    </row>
    <row r="64" spans="1:74">
      <c r="C64" s="340"/>
      <c r="D64" s="340"/>
      <c r="E64" s="340"/>
      <c r="F64" s="340"/>
      <c r="G64" s="340"/>
      <c r="H64" s="340"/>
      <c r="I64" s="340"/>
      <c r="J64" s="340"/>
    </row>
    <row r="65" spans="3:10">
      <c r="C65" s="340"/>
      <c r="D65" s="340"/>
      <c r="E65" s="340"/>
      <c r="F65" s="340"/>
      <c r="G65" s="340"/>
      <c r="H65" s="340"/>
      <c r="I65" s="340"/>
      <c r="J65" s="340"/>
    </row>
    <row r="66" spans="3:10">
      <c r="C66" s="340"/>
      <c r="D66" s="340"/>
      <c r="E66" s="340"/>
      <c r="F66" s="340"/>
      <c r="G66" s="340"/>
      <c r="H66" s="340"/>
      <c r="I66" s="340"/>
      <c r="J66" s="340"/>
    </row>
    <row r="67" spans="3:10">
      <c r="C67" s="340"/>
      <c r="D67" s="340"/>
      <c r="E67" s="340"/>
      <c r="F67" s="340"/>
      <c r="G67" s="340"/>
      <c r="H67" s="340"/>
      <c r="I67" s="340"/>
      <c r="J67" s="340"/>
    </row>
    <row r="68" spans="3:10">
      <c r="C68" s="340"/>
      <c r="D68" s="340"/>
      <c r="E68" s="340"/>
      <c r="F68" s="340"/>
      <c r="G68" s="340"/>
      <c r="H68" s="340"/>
      <c r="I68" s="340"/>
      <c r="J68" s="340"/>
    </row>
    <row r="69" spans="3:10">
      <c r="C69" s="340"/>
      <c r="D69" s="340"/>
      <c r="E69" s="340"/>
      <c r="F69" s="340"/>
      <c r="G69" s="340"/>
      <c r="H69" s="340"/>
      <c r="I69" s="340"/>
      <c r="J69" s="340"/>
    </row>
    <row r="70" spans="3:10" hidden="1">
      <c r="C70" s="340"/>
      <c r="D70" s="340"/>
      <c r="E70" s="221" t="s">
        <v>138</v>
      </c>
      <c r="F70" s="340"/>
      <c r="G70" s="340"/>
      <c r="H70" s="340"/>
      <c r="I70" s="340"/>
      <c r="J70" s="340"/>
    </row>
    <row r="71" spans="3:10" hidden="1">
      <c r="C71" s="340"/>
      <c r="D71" s="340"/>
      <c r="E71" s="221" t="s">
        <v>345</v>
      </c>
      <c r="F71" s="340"/>
      <c r="G71" s="340"/>
      <c r="H71" s="340"/>
      <c r="I71" s="340"/>
      <c r="J71" s="340"/>
    </row>
    <row r="72" spans="3:10" hidden="1">
      <c r="C72" s="340"/>
      <c r="D72" s="340"/>
      <c r="E72" s="221" t="s">
        <v>39</v>
      </c>
      <c r="F72" s="340"/>
      <c r="G72" s="340"/>
      <c r="H72" s="340"/>
      <c r="I72" s="340"/>
      <c r="J72" s="340"/>
    </row>
    <row r="73" spans="3:10" hidden="1">
      <c r="C73" s="340"/>
      <c r="D73" s="340"/>
      <c r="E73" s="221" t="s">
        <v>40</v>
      </c>
      <c r="F73" s="340"/>
      <c r="G73" s="340"/>
      <c r="H73" s="340"/>
      <c r="I73" s="340"/>
      <c r="J73" s="340"/>
    </row>
    <row r="74" spans="3:10" hidden="1">
      <c r="C74" s="340"/>
      <c r="D74" s="340"/>
      <c r="E74" s="221" t="s">
        <v>346</v>
      </c>
      <c r="F74" s="340"/>
      <c r="G74" s="340"/>
      <c r="H74" s="340"/>
      <c r="I74" s="340"/>
      <c r="J74" s="340"/>
    </row>
    <row r="75" spans="3:10" hidden="1">
      <c r="C75" s="340"/>
      <c r="D75" s="340"/>
      <c r="E75" s="221" t="s">
        <v>347</v>
      </c>
      <c r="F75" s="340"/>
      <c r="G75" s="340"/>
      <c r="H75" s="340"/>
      <c r="I75" s="340"/>
      <c r="J75" s="340"/>
    </row>
    <row r="76" spans="3:10" hidden="1">
      <c r="C76" s="340"/>
      <c r="D76" s="340"/>
      <c r="E76" s="221" t="s">
        <v>348</v>
      </c>
      <c r="F76" s="340"/>
      <c r="G76" s="340"/>
      <c r="H76" s="340"/>
      <c r="I76" s="340"/>
      <c r="J76" s="340"/>
    </row>
    <row r="77" spans="3:10" hidden="1">
      <c r="C77" s="340"/>
      <c r="D77" s="340"/>
      <c r="E77" s="221" t="s">
        <v>344</v>
      </c>
      <c r="F77" s="340"/>
      <c r="G77" s="340"/>
      <c r="H77" s="340"/>
      <c r="I77" s="340"/>
      <c r="J77" s="340"/>
    </row>
    <row r="78" spans="3:10" hidden="1">
      <c r="C78" s="340"/>
      <c r="D78" s="340"/>
      <c r="E78" s="221" t="s">
        <v>343</v>
      </c>
      <c r="F78" s="340"/>
      <c r="G78" s="340"/>
      <c r="H78" s="340"/>
      <c r="I78" s="340"/>
      <c r="J78" s="340"/>
    </row>
    <row r="79" spans="3:10" hidden="1">
      <c r="C79" s="340"/>
      <c r="D79" s="340"/>
      <c r="E79" s="221" t="s">
        <v>349</v>
      </c>
      <c r="F79" s="340"/>
      <c r="G79" s="340"/>
      <c r="H79" s="340"/>
      <c r="I79" s="340"/>
      <c r="J79" s="340"/>
    </row>
    <row r="80" spans="3:10" hidden="1">
      <c r="C80" s="340"/>
      <c r="D80" s="340"/>
      <c r="E80" s="221" t="s">
        <v>38</v>
      </c>
      <c r="F80" s="340"/>
      <c r="G80" s="340"/>
      <c r="H80" s="340"/>
      <c r="I80" s="340"/>
      <c r="J80" s="340"/>
    </row>
    <row r="81" spans="3:10" hidden="1">
      <c r="C81" s="340"/>
      <c r="D81" s="340"/>
      <c r="E81" s="221" t="s">
        <v>2</v>
      </c>
      <c r="F81" s="340"/>
      <c r="G81" s="340"/>
      <c r="H81" s="340"/>
      <c r="I81" s="340"/>
      <c r="J81" s="340"/>
    </row>
    <row r="82" spans="3:10" hidden="1">
      <c r="C82" s="340"/>
      <c r="D82" s="340"/>
      <c r="E82" s="221" t="s">
        <v>350</v>
      </c>
      <c r="F82" s="340"/>
      <c r="G82" s="340"/>
      <c r="H82" s="340"/>
      <c r="I82" s="340"/>
      <c r="J82" s="340"/>
    </row>
    <row r="83" spans="3:10">
      <c r="C83" s="340"/>
      <c r="D83" s="340"/>
      <c r="E83" s="340"/>
      <c r="F83" s="340"/>
      <c r="G83" s="340"/>
      <c r="H83" s="340"/>
      <c r="I83" s="340"/>
      <c r="J83" s="340"/>
    </row>
    <row r="84" spans="3:10">
      <c r="C84" s="340"/>
      <c r="D84" s="340"/>
      <c r="E84" s="340"/>
      <c r="F84" s="340"/>
      <c r="G84" s="340"/>
      <c r="H84" s="340"/>
      <c r="I84" s="340"/>
      <c r="J84" s="340"/>
    </row>
    <row r="85" spans="3:10">
      <c r="C85" s="340"/>
      <c r="D85" s="340"/>
      <c r="E85" s="340"/>
      <c r="F85" s="340"/>
      <c r="G85" s="340"/>
      <c r="H85" s="340"/>
      <c r="I85" s="340"/>
      <c r="J85" s="340"/>
    </row>
    <row r="86" spans="3:10">
      <c r="C86" s="340"/>
      <c r="D86" s="340"/>
      <c r="E86" s="340"/>
      <c r="F86" s="340"/>
      <c r="G86" s="340"/>
      <c r="H86" s="340"/>
      <c r="I86" s="340"/>
      <c r="J86" s="340"/>
    </row>
    <row r="87" spans="3:10">
      <c r="C87" s="340"/>
      <c r="D87" s="340"/>
      <c r="E87" s="340"/>
      <c r="F87" s="340"/>
      <c r="G87" s="340"/>
      <c r="H87" s="340"/>
      <c r="I87" s="340"/>
      <c r="J87" s="340"/>
    </row>
    <row r="88" spans="3:10">
      <c r="C88" s="340"/>
      <c r="D88" s="340"/>
      <c r="E88" s="340"/>
      <c r="F88" s="340"/>
      <c r="G88" s="340"/>
      <c r="H88" s="340"/>
      <c r="I88" s="340"/>
      <c r="J88" s="340"/>
    </row>
    <row r="89" spans="3:10">
      <c r="C89" s="340"/>
      <c r="D89" s="340"/>
      <c r="E89" s="340"/>
      <c r="F89" s="340"/>
      <c r="G89" s="340"/>
      <c r="H89" s="340"/>
      <c r="I89" s="340"/>
      <c r="J89" s="340"/>
    </row>
    <row r="90" spans="3:10">
      <c r="C90" s="340"/>
      <c r="D90" s="340"/>
      <c r="E90" s="340"/>
      <c r="F90" s="340"/>
      <c r="G90" s="340"/>
      <c r="H90" s="340"/>
      <c r="I90" s="340"/>
      <c r="J90" s="340"/>
    </row>
    <row r="91" spans="3:10">
      <c r="C91" s="340"/>
      <c r="D91" s="340"/>
      <c r="E91" s="340"/>
      <c r="F91" s="340"/>
      <c r="G91" s="340"/>
      <c r="H91" s="340"/>
      <c r="I91" s="340"/>
      <c r="J91" s="340"/>
    </row>
    <row r="92" spans="3:10">
      <c r="C92" s="340"/>
      <c r="D92" s="340"/>
      <c r="E92" s="340"/>
      <c r="F92" s="340"/>
      <c r="G92" s="340"/>
      <c r="H92" s="340"/>
      <c r="I92" s="340"/>
      <c r="J92" s="340"/>
    </row>
    <row r="93" spans="3:10">
      <c r="C93" s="340"/>
      <c r="D93" s="340"/>
      <c r="E93" s="340"/>
      <c r="F93" s="340"/>
      <c r="G93" s="340"/>
      <c r="H93" s="340"/>
      <c r="I93" s="340"/>
      <c r="J93" s="340"/>
    </row>
    <row r="94" spans="3:10">
      <c r="C94" s="340"/>
      <c r="D94" s="340"/>
      <c r="E94" s="340"/>
      <c r="F94" s="340"/>
      <c r="G94" s="340"/>
      <c r="H94" s="340"/>
      <c r="I94" s="340"/>
      <c r="J94" s="340"/>
    </row>
    <row r="95" spans="3:10">
      <c r="C95" s="340"/>
      <c r="D95" s="340"/>
      <c r="E95" s="340"/>
      <c r="F95" s="340"/>
      <c r="G95" s="340"/>
      <c r="H95" s="340"/>
      <c r="I95" s="340"/>
      <c r="J95" s="340"/>
    </row>
    <row r="96" spans="3:10">
      <c r="C96" s="340"/>
      <c r="D96" s="340"/>
      <c r="E96" s="340"/>
      <c r="F96" s="340"/>
      <c r="G96" s="340"/>
      <c r="H96" s="340"/>
      <c r="I96" s="340"/>
      <c r="J96" s="340"/>
    </row>
    <row r="97" spans="3:10">
      <c r="C97" s="340"/>
      <c r="D97" s="340"/>
      <c r="E97" s="340"/>
      <c r="F97" s="340"/>
      <c r="G97" s="340"/>
      <c r="H97" s="340"/>
      <c r="I97" s="340"/>
      <c r="J97" s="340"/>
    </row>
    <row r="98" spans="3:10">
      <c r="C98" s="340"/>
      <c r="D98" s="340"/>
      <c r="E98" s="340"/>
      <c r="F98" s="340"/>
      <c r="G98" s="340"/>
      <c r="H98" s="340"/>
      <c r="I98" s="340"/>
      <c r="J98" s="340"/>
    </row>
    <row r="99" spans="3:10">
      <c r="C99" s="340"/>
      <c r="D99" s="340"/>
      <c r="E99" s="340"/>
      <c r="F99" s="340"/>
      <c r="G99" s="340"/>
      <c r="H99" s="340"/>
      <c r="I99" s="340"/>
      <c r="J99" s="340"/>
    </row>
    <row r="100" spans="3:10">
      <c r="C100" s="340"/>
      <c r="D100" s="340"/>
      <c r="E100" s="340"/>
      <c r="F100" s="340"/>
      <c r="G100" s="340"/>
      <c r="H100" s="340"/>
      <c r="I100" s="340"/>
      <c r="J100" s="340"/>
    </row>
    <row r="101" spans="3:10">
      <c r="C101" s="340"/>
      <c r="D101" s="340"/>
      <c r="E101" s="340"/>
      <c r="F101" s="340"/>
      <c r="G101" s="340"/>
      <c r="H101" s="340"/>
      <c r="I101" s="340"/>
      <c r="J101" s="340"/>
    </row>
    <row r="102" spans="3:10">
      <c r="C102" s="340"/>
      <c r="D102" s="340"/>
      <c r="E102" s="340"/>
      <c r="F102" s="340"/>
      <c r="G102" s="340"/>
      <c r="H102" s="340"/>
      <c r="I102" s="340"/>
      <c r="J102" s="340"/>
    </row>
    <row r="103" spans="3:10">
      <c r="C103" s="340"/>
      <c r="D103" s="340"/>
      <c r="E103" s="340"/>
      <c r="F103" s="340"/>
      <c r="G103" s="340"/>
      <c r="H103" s="340"/>
      <c r="I103" s="340"/>
      <c r="J103" s="340"/>
    </row>
    <row r="104" spans="3:10">
      <c r="C104" s="340"/>
      <c r="D104" s="340"/>
      <c r="E104" s="340"/>
      <c r="F104" s="340"/>
      <c r="G104" s="340"/>
      <c r="H104" s="340"/>
      <c r="I104" s="340"/>
      <c r="J104" s="340"/>
    </row>
    <row r="105" spans="3:10">
      <c r="C105" s="340"/>
      <c r="D105" s="340"/>
      <c r="E105" s="340"/>
      <c r="F105" s="340"/>
      <c r="G105" s="340"/>
      <c r="H105" s="340"/>
      <c r="I105" s="340"/>
      <c r="J105" s="340"/>
    </row>
    <row r="106" spans="3:10">
      <c r="C106" s="340"/>
      <c r="D106" s="340"/>
      <c r="E106" s="340"/>
      <c r="F106" s="340"/>
      <c r="G106" s="340"/>
      <c r="H106" s="340"/>
      <c r="I106" s="340"/>
      <c r="J106" s="340"/>
    </row>
    <row r="107" spans="3:10">
      <c r="C107" s="340"/>
      <c r="D107" s="340"/>
      <c r="E107" s="340"/>
      <c r="F107" s="340"/>
      <c r="G107" s="340"/>
      <c r="H107" s="340"/>
      <c r="I107" s="340"/>
      <c r="J107" s="340"/>
    </row>
    <row r="108" spans="3:10">
      <c r="C108" s="340"/>
      <c r="D108" s="340"/>
      <c r="E108" s="340"/>
      <c r="F108" s="340"/>
      <c r="G108" s="340"/>
      <c r="H108" s="340"/>
      <c r="I108" s="340"/>
      <c r="J108" s="340"/>
    </row>
    <row r="109" spans="3:10">
      <c r="C109" s="340"/>
      <c r="D109" s="340"/>
      <c r="E109" s="340"/>
      <c r="F109" s="340"/>
      <c r="G109" s="340"/>
      <c r="H109" s="340"/>
      <c r="I109" s="340"/>
      <c r="J109" s="340"/>
    </row>
    <row r="110" spans="3:10">
      <c r="C110" s="340"/>
      <c r="D110" s="340"/>
      <c r="E110" s="340"/>
      <c r="F110" s="340"/>
      <c r="G110" s="340"/>
      <c r="H110" s="340"/>
      <c r="I110" s="340"/>
      <c r="J110" s="340"/>
    </row>
    <row r="111" spans="3:10">
      <c r="C111" s="340"/>
      <c r="D111" s="340"/>
      <c r="E111" s="340"/>
      <c r="F111" s="340"/>
      <c r="G111" s="340"/>
      <c r="H111" s="340"/>
      <c r="I111" s="340"/>
      <c r="J111" s="340"/>
    </row>
    <row r="112" spans="3:10">
      <c r="C112" s="340"/>
      <c r="D112" s="340"/>
      <c r="E112" s="340"/>
      <c r="F112" s="340"/>
      <c r="G112" s="340"/>
      <c r="H112" s="340"/>
      <c r="I112" s="340"/>
      <c r="J112" s="340"/>
    </row>
    <row r="113" spans="3:10">
      <c r="C113" s="340"/>
      <c r="D113" s="340"/>
      <c r="E113" s="340"/>
      <c r="F113" s="340"/>
      <c r="G113" s="340"/>
      <c r="H113" s="340"/>
      <c r="I113" s="340"/>
      <c r="J113" s="340"/>
    </row>
    <row r="114" spans="3:10">
      <c r="C114" s="340"/>
      <c r="D114" s="340"/>
      <c r="E114" s="340"/>
      <c r="F114" s="340"/>
      <c r="G114" s="340"/>
      <c r="H114" s="340"/>
      <c r="I114" s="340"/>
      <c r="J114" s="340"/>
    </row>
    <row r="115" spans="3:10">
      <c r="C115" s="340"/>
      <c r="D115" s="340"/>
      <c r="E115" s="340"/>
      <c r="F115" s="340"/>
      <c r="G115" s="340"/>
      <c r="H115" s="340"/>
      <c r="I115" s="340"/>
      <c r="J115" s="340"/>
    </row>
    <row r="116" spans="3:10">
      <c r="C116" s="340"/>
      <c r="D116" s="340"/>
      <c r="E116" s="340"/>
      <c r="F116" s="340"/>
      <c r="G116" s="340"/>
      <c r="H116" s="340"/>
      <c r="I116" s="340"/>
      <c r="J116" s="340"/>
    </row>
    <row r="117" spans="3:10">
      <c r="C117" s="340"/>
      <c r="D117" s="340"/>
      <c r="E117" s="340"/>
      <c r="F117" s="340"/>
      <c r="G117" s="340"/>
      <c r="H117" s="340"/>
      <c r="I117" s="340"/>
      <c r="J117" s="340"/>
    </row>
    <row r="118" spans="3:10">
      <c r="C118" s="340"/>
      <c r="D118" s="340"/>
      <c r="E118" s="340"/>
      <c r="F118" s="340"/>
      <c r="G118" s="340"/>
      <c r="H118" s="340"/>
      <c r="I118" s="340"/>
      <c r="J118" s="340"/>
    </row>
    <row r="119" spans="3:10">
      <c r="C119" s="340"/>
      <c r="D119" s="340"/>
      <c r="E119" s="340"/>
      <c r="F119" s="340"/>
      <c r="G119" s="340"/>
      <c r="H119" s="340"/>
      <c r="I119" s="340"/>
      <c r="J119" s="340"/>
    </row>
    <row r="120" spans="3:10">
      <c r="C120" s="340"/>
      <c r="D120" s="340"/>
      <c r="E120" s="340"/>
      <c r="F120" s="340"/>
      <c r="G120" s="340"/>
      <c r="H120" s="340"/>
      <c r="I120" s="340"/>
      <c r="J120" s="340"/>
    </row>
    <row r="121" spans="3:10">
      <c r="C121" s="340"/>
      <c r="D121" s="340"/>
      <c r="E121" s="340"/>
      <c r="F121" s="340"/>
      <c r="G121" s="340"/>
      <c r="H121" s="340"/>
      <c r="I121" s="340"/>
      <c r="J121" s="340"/>
    </row>
    <row r="122" spans="3:10">
      <c r="C122" s="340"/>
      <c r="D122" s="340"/>
      <c r="E122" s="340"/>
      <c r="F122" s="340"/>
      <c r="G122" s="340"/>
      <c r="H122" s="340"/>
      <c r="I122" s="340"/>
      <c r="J122" s="340"/>
    </row>
    <row r="123" spans="3:10">
      <c r="C123" s="340"/>
      <c r="D123" s="340"/>
      <c r="E123" s="340"/>
      <c r="F123" s="340"/>
      <c r="G123" s="340"/>
      <c r="H123" s="340"/>
      <c r="I123" s="340"/>
      <c r="J123" s="340"/>
    </row>
    <row r="124" spans="3:10">
      <c r="C124" s="340"/>
      <c r="D124" s="340"/>
      <c r="E124" s="340"/>
      <c r="F124" s="340"/>
      <c r="G124" s="340"/>
      <c r="H124" s="340"/>
      <c r="I124" s="340"/>
      <c r="J124" s="340"/>
    </row>
    <row r="125" spans="3:10">
      <c r="C125" s="340"/>
      <c r="D125" s="340"/>
      <c r="E125" s="340"/>
      <c r="F125" s="340"/>
      <c r="G125" s="340"/>
      <c r="H125" s="340"/>
      <c r="I125" s="340"/>
      <c r="J125" s="340"/>
    </row>
    <row r="126" spans="3:10">
      <c r="J126" s="340"/>
    </row>
    <row r="127" spans="3:10">
      <c r="J127" s="340"/>
    </row>
    <row r="128" spans="3:10">
      <c r="J128" s="340"/>
    </row>
    <row r="129" spans="10:10">
      <c r="J129" s="340"/>
    </row>
    <row r="130" spans="10:10">
      <c r="J130" s="340"/>
    </row>
    <row r="131" spans="10:10">
      <c r="J131" s="340"/>
    </row>
    <row r="132" spans="10:10">
      <c r="J132" s="340"/>
    </row>
    <row r="133" spans="10:10">
      <c r="J133" s="340"/>
    </row>
    <row r="134" spans="10:10">
      <c r="J134" s="340"/>
    </row>
    <row r="135" spans="10:10">
      <c r="J135" s="340"/>
    </row>
    <row r="136" spans="10:10">
      <c r="J136" s="340"/>
    </row>
    <row r="137" spans="10:10">
      <c r="J137" s="340"/>
    </row>
    <row r="138" spans="10:10">
      <c r="J138" s="340"/>
    </row>
    <row r="139" spans="10:10">
      <c r="J139" s="340"/>
    </row>
    <row r="140" spans="10:10">
      <c r="J140" s="340"/>
    </row>
    <row r="141" spans="10:10">
      <c r="J141" s="340"/>
    </row>
    <row r="142" spans="10:10">
      <c r="J142" s="340"/>
    </row>
    <row r="143" spans="10:10">
      <c r="J143" s="340"/>
    </row>
    <row r="144" spans="10:10">
      <c r="J144" s="340"/>
    </row>
    <row r="145" spans="10:10">
      <c r="J145" s="340"/>
    </row>
    <row r="146" spans="10:10">
      <c r="J146" s="340"/>
    </row>
    <row r="147" spans="10:10">
      <c r="J147" s="340"/>
    </row>
    <row r="148" spans="10:10">
      <c r="J148" s="340"/>
    </row>
    <row r="149" spans="10:10">
      <c r="J149" s="340"/>
    </row>
    <row r="150" spans="10:10">
      <c r="J150" s="340"/>
    </row>
    <row r="151" spans="10:10">
      <c r="J151" s="340"/>
    </row>
    <row r="152" spans="10:10">
      <c r="J152" s="340"/>
    </row>
    <row r="153" spans="10:10">
      <c r="J153" s="340"/>
    </row>
    <row r="154" spans="10:10">
      <c r="J154" s="340"/>
    </row>
    <row r="155" spans="10:10">
      <c r="J155" s="340"/>
    </row>
    <row r="156" spans="10:10">
      <c r="J156" s="340"/>
    </row>
    <row r="157" spans="10:10">
      <c r="J157" s="340"/>
    </row>
    <row r="158" spans="10:10">
      <c r="J158" s="340"/>
    </row>
    <row r="159" spans="10:10">
      <c r="J159" s="340"/>
    </row>
    <row r="160" spans="10:10">
      <c r="J160" s="340"/>
    </row>
    <row r="161" spans="10:10">
      <c r="J161" s="340"/>
    </row>
    <row r="162" spans="10:10">
      <c r="J162" s="340"/>
    </row>
    <row r="163" spans="10:10">
      <c r="J163" s="340"/>
    </row>
    <row r="164" spans="10:10">
      <c r="J164" s="340"/>
    </row>
  </sheetData>
  <sheetProtection password="9630" sheet="1" objects="1" scenarios="1" formatRows="0" selectLockedCells="1"/>
  <dataConsolidate/>
  <mergeCells count="54">
    <mergeCell ref="AM54:AQ54"/>
    <mergeCell ref="AM55:AQ55"/>
    <mergeCell ref="AM56:AQ56"/>
    <mergeCell ref="AN12:AN13"/>
    <mergeCell ref="AQ12:AQ13"/>
    <mergeCell ref="AM57:AQ57"/>
    <mergeCell ref="AG58:AJ58"/>
    <mergeCell ref="AG59:AJ59"/>
    <mergeCell ref="AG60:AJ60"/>
    <mergeCell ref="AM58:AQ58"/>
    <mergeCell ref="AM59:AQ59"/>
    <mergeCell ref="AM60:AQ60"/>
    <mergeCell ref="M60:P60"/>
    <mergeCell ref="S60:V60"/>
    <mergeCell ref="Y60:AB60"/>
    <mergeCell ref="AF53:AJ53"/>
    <mergeCell ref="AG54:AJ54"/>
    <mergeCell ref="AG55:AJ55"/>
    <mergeCell ref="AG56:AJ56"/>
    <mergeCell ref="AG57:AJ57"/>
    <mergeCell ref="M58:P58"/>
    <mergeCell ref="S58:V58"/>
    <mergeCell ref="Y58:AB58"/>
    <mergeCell ref="M59:P59"/>
    <mergeCell ref="S59:V59"/>
    <mergeCell ref="Y59:AB59"/>
    <mergeCell ref="M56:P56"/>
    <mergeCell ref="S56:V56"/>
    <mergeCell ref="Y56:AB56"/>
    <mergeCell ref="M57:P57"/>
    <mergeCell ref="S57:V57"/>
    <mergeCell ref="Y57:AB57"/>
    <mergeCell ref="M54:P54"/>
    <mergeCell ref="S54:V54"/>
    <mergeCell ref="Y54:AB54"/>
    <mergeCell ref="M55:P55"/>
    <mergeCell ref="S55:V55"/>
    <mergeCell ref="Y55:AB55"/>
    <mergeCell ref="L8:AB8"/>
    <mergeCell ref="AE8:AU8"/>
    <mergeCell ref="C10:I10"/>
    <mergeCell ref="L10:P12"/>
    <mergeCell ref="R10:V12"/>
    <mergeCell ref="X10:AB12"/>
    <mergeCell ref="AF10:AJ12"/>
    <mergeCell ref="AS12:AS13"/>
    <mergeCell ref="AL10:AO11"/>
    <mergeCell ref="AQ10:AS11"/>
    <mergeCell ref="AU11:AU13"/>
    <mergeCell ref="L53:P53"/>
    <mergeCell ref="R53:V53"/>
    <mergeCell ref="X53:AB53"/>
    <mergeCell ref="AS53:AU53"/>
    <mergeCell ref="AL53:AQ53"/>
  </mergeCells>
  <dataValidations count="3">
    <dataValidation type="textLength" allowBlank="1" showInputMessage="1" showErrorMessage="1" error="Verifique se você está dentro do limite de caracteres. Caso necessário informe no final desta célula: &quot;Conforme descrição em anexo&quot; e inclua em&#10;documento a parte. " prompt="A especificação deverá conter no mínimo 50 e no máximo 180 caracteres (em fonte Arial 10), incluindo pontos, vírgulas e espaçamentos. Caso seja necessário, a descrição deverá ser completada em documento anexo." sqref="D14">
      <formula1>50</formula1>
      <formula2>180</formula2>
    </dataValidation>
    <dataValidation type="textLength" allowBlank="1" showInputMessage="1" showErrorMessage="1" error="Verifique se você está dentro do limite de caracteres. Caso necessário informe no final desta célula: &quot;Conforme descrição em anexo&quot; e inclua em&#10;documento a parte. " sqref="D15:D48">
      <formula1>50</formula1>
      <formula2>180</formula2>
    </dataValidation>
    <dataValidation type="list" allowBlank="1" showInputMessage="1" showErrorMessage="1" sqref="E14:E48">
      <formula1>$E$70:$E$82</formula1>
    </dataValidation>
  </dataValidations>
  <printOptions horizontalCentered="1"/>
  <pageMargins left="0.19685039370078741" right="0.19685039370078741" top="0" bottom="0.78740157480314965" header="0.31496062992125984" footer="0.31496062992125984"/>
  <pageSetup paperSize="9" scale="35" fitToWidth="2" orientation="landscape" verticalDpi="1200" r:id="rId1"/>
  <colBreaks count="1" manualBreakCount="1">
    <brk id="29" min="1" max="60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Plan7"/>
  <dimension ref="A1:G99"/>
  <sheetViews>
    <sheetView view="pageBreakPreview" zoomScale="115" zoomScaleNormal="125" zoomScaleSheetLayoutView="115" zoomScalePageLayoutView="130" workbookViewId="0">
      <selection activeCell="C22" sqref="C22"/>
    </sheetView>
  </sheetViews>
  <sheetFormatPr defaultRowHeight="12.75"/>
  <cols>
    <col min="1" max="1" width="9.140625" style="59" customWidth="1"/>
    <col min="2" max="2" width="0.85546875" style="59" customWidth="1"/>
    <col min="3" max="3" width="75.140625" style="59" customWidth="1"/>
    <col min="4" max="4" width="8.7109375" style="59" customWidth="1"/>
    <col min="5" max="5" width="9.140625" style="59"/>
    <col min="6" max="6" width="29.7109375" style="59" customWidth="1"/>
    <col min="7" max="7" width="0.85546875" style="59" customWidth="1"/>
    <col min="8" max="16384" width="9.140625" style="59"/>
  </cols>
  <sheetData>
    <row r="1" spans="1:7" ht="5.0999999999999996" customHeight="1">
      <c r="A1" s="58"/>
      <c r="B1" s="58"/>
      <c r="C1" s="58"/>
      <c r="D1" s="58"/>
      <c r="E1" s="58"/>
      <c r="F1" s="58"/>
      <c r="G1" s="58"/>
    </row>
    <row r="2" spans="1:7">
      <c r="A2" s="58"/>
      <c r="B2" s="58"/>
      <c r="C2" s="612" t="str">
        <f>'1. Oficialização da Demanda'!E2</f>
        <v>NORMA ADMINISTRATIVA - ROTINA: FLUXO DE PROCESSOS</v>
      </c>
      <c r="D2" s="612"/>
      <c r="E2" s="612"/>
      <c r="F2" s="612"/>
      <c r="G2" s="30"/>
    </row>
    <row r="3" spans="1:7">
      <c r="A3" s="58"/>
      <c r="B3" s="58"/>
      <c r="C3" s="613" t="str">
        <f>'1. Oficialização da Demanda'!E3</f>
        <v>AQUISIÇÃO DE BENS MATERIAIS</v>
      </c>
      <c r="D3" s="613"/>
      <c r="E3" s="613"/>
      <c r="F3" s="613"/>
      <c r="G3" s="26"/>
    </row>
    <row r="4" spans="1:7">
      <c r="A4" s="58"/>
      <c r="B4" s="58"/>
      <c r="C4" s="613" t="str">
        <f>'1. Oficialização da Demanda'!E4</f>
        <v>FOLHA DE INFORMAÇÃO</v>
      </c>
      <c r="D4" s="613"/>
      <c r="E4" s="613"/>
      <c r="F4" s="613"/>
      <c r="G4" s="26"/>
    </row>
    <row r="5" spans="1:7" ht="12.75" customHeight="1">
      <c r="A5" s="58"/>
      <c r="B5" s="58"/>
      <c r="C5" s="614" t="str">
        <f>'1. Oficialização da Demanda'!E5</f>
        <v>Nº 01 - PROCESSOS DE AQUISIÇÃO DE BENS PARA DESENVOLVIMENTO DE PESQUISAS</v>
      </c>
      <c r="D5" s="614"/>
      <c r="E5" s="614"/>
      <c r="F5" s="614"/>
      <c r="G5" s="26"/>
    </row>
    <row r="6" spans="1:7" ht="33.75" customHeight="1">
      <c r="A6" s="58"/>
      <c r="B6" s="58"/>
      <c r="C6" s="615" t="str">
        <f>'1. Oficialização da Demanda'!E6</f>
        <v>D    I    R    A    P</v>
      </c>
      <c r="D6" s="615"/>
      <c r="E6" s="615"/>
      <c r="F6" s="615"/>
      <c r="G6" s="29"/>
    </row>
    <row r="7" spans="1:7">
      <c r="A7" s="58"/>
      <c r="B7" s="58"/>
      <c r="C7" s="616" t="s">
        <v>99</v>
      </c>
      <c r="D7" s="616"/>
      <c r="E7" s="616"/>
      <c r="F7" s="616"/>
      <c r="G7" s="26"/>
    </row>
    <row r="8" spans="1:7">
      <c r="A8" s="58"/>
      <c r="B8" s="58"/>
      <c r="C8" s="28"/>
      <c r="D8" s="27"/>
      <c r="E8" s="27"/>
      <c r="F8" s="27"/>
      <c r="G8" s="26"/>
    </row>
    <row r="9" spans="1:7" ht="5.25" customHeight="1">
      <c r="A9" s="58"/>
      <c r="B9" s="60"/>
      <c r="C9" s="60"/>
      <c r="D9" s="60"/>
      <c r="E9" s="60"/>
      <c r="F9" s="60"/>
      <c r="G9" s="60"/>
    </row>
    <row r="10" spans="1:7" ht="42" customHeight="1">
      <c r="A10" s="58"/>
      <c r="B10" s="60"/>
      <c r="C10" s="610" t="s">
        <v>496</v>
      </c>
      <c r="D10" s="611"/>
      <c r="E10" s="611"/>
      <c r="F10" s="611"/>
      <c r="G10" s="60"/>
    </row>
    <row r="11" spans="1:7" ht="13.5" customHeight="1" thickBot="1">
      <c r="A11" s="58"/>
      <c r="B11" s="60"/>
      <c r="C11" s="60"/>
      <c r="D11" s="60"/>
      <c r="E11" s="60"/>
      <c r="F11" s="379" t="str">
        <f>'1. Oficialização da Demanda'!I11</f>
        <v>Revisão: 2018.09.14</v>
      </c>
      <c r="G11" s="60"/>
    </row>
    <row r="12" spans="1:7" ht="16.5" thickTop="1">
      <c r="A12" s="58"/>
      <c r="B12" s="60"/>
      <c r="C12" s="75" t="s">
        <v>67</v>
      </c>
      <c r="D12" s="617" t="s">
        <v>66</v>
      </c>
      <c r="E12" s="624" t="s">
        <v>65</v>
      </c>
      <c r="F12" s="624" t="s">
        <v>64</v>
      </c>
      <c r="G12" s="60"/>
    </row>
    <row r="13" spans="1:7" ht="16.5" thickBot="1">
      <c r="A13" s="58"/>
      <c r="B13" s="60"/>
      <c r="C13" s="197" t="s">
        <v>63</v>
      </c>
      <c r="D13" s="618"/>
      <c r="E13" s="625"/>
      <c r="F13" s="625"/>
      <c r="G13" s="60"/>
    </row>
    <row r="14" spans="1:7" ht="16.5" thickTop="1">
      <c r="A14" s="58"/>
      <c r="B14" s="60"/>
      <c r="C14" s="61" t="s">
        <v>62</v>
      </c>
      <c r="D14" s="144"/>
      <c r="E14" s="144"/>
      <c r="F14" s="144"/>
      <c r="G14" s="60"/>
    </row>
    <row r="15" spans="1:7" ht="31.5">
      <c r="A15" s="58"/>
      <c r="B15" s="60"/>
      <c r="C15" s="195" t="s">
        <v>393</v>
      </c>
      <c r="D15" s="145" t="s">
        <v>61</v>
      </c>
      <c r="E15" s="145" t="s">
        <v>61</v>
      </c>
      <c r="F15" s="145" t="s">
        <v>61</v>
      </c>
      <c r="G15" s="60"/>
    </row>
    <row r="16" spans="1:7" ht="31.5">
      <c r="A16" s="58"/>
      <c r="B16" s="60"/>
      <c r="C16" s="194" t="s">
        <v>402</v>
      </c>
      <c r="D16" s="145" t="s">
        <v>61</v>
      </c>
      <c r="E16" s="145" t="s">
        <v>61</v>
      </c>
      <c r="F16" s="145" t="s">
        <v>61</v>
      </c>
      <c r="G16" s="60"/>
    </row>
    <row r="17" spans="1:7" ht="30" customHeight="1">
      <c r="A17" s="58"/>
      <c r="B17" s="60"/>
      <c r="C17" s="193" t="s">
        <v>403</v>
      </c>
      <c r="D17" s="145" t="s">
        <v>61</v>
      </c>
      <c r="E17" s="145" t="s">
        <v>61</v>
      </c>
      <c r="F17" s="145" t="s">
        <v>61</v>
      </c>
      <c r="G17" s="60"/>
    </row>
    <row r="18" spans="1:7" ht="59.25" customHeight="1">
      <c r="A18" s="58"/>
      <c r="B18" s="60"/>
      <c r="C18" s="193" t="s">
        <v>404</v>
      </c>
      <c r="D18" s="145" t="s">
        <v>61</v>
      </c>
      <c r="E18" s="145" t="s">
        <v>61</v>
      </c>
      <c r="F18" s="145" t="s">
        <v>61</v>
      </c>
      <c r="G18" s="60"/>
    </row>
    <row r="19" spans="1:7" ht="31.5">
      <c r="A19" s="58"/>
      <c r="B19" s="60"/>
      <c r="C19" s="193" t="s">
        <v>405</v>
      </c>
      <c r="D19" s="145" t="s">
        <v>61</v>
      </c>
      <c r="E19" s="145" t="s">
        <v>61</v>
      </c>
      <c r="F19" s="145" t="s">
        <v>61</v>
      </c>
      <c r="G19" s="60"/>
    </row>
    <row r="20" spans="1:7" ht="31.5">
      <c r="A20" s="58"/>
      <c r="B20" s="60"/>
      <c r="C20" s="194" t="s">
        <v>396</v>
      </c>
      <c r="D20" s="145" t="s">
        <v>61</v>
      </c>
      <c r="E20" s="145" t="s">
        <v>61</v>
      </c>
      <c r="F20" s="145" t="s">
        <v>61</v>
      </c>
      <c r="G20" s="60"/>
    </row>
    <row r="21" spans="1:7" ht="31.5">
      <c r="A21" s="58"/>
      <c r="B21" s="60"/>
      <c r="C21" s="195" t="s">
        <v>394</v>
      </c>
      <c r="D21" s="145" t="s">
        <v>61</v>
      </c>
      <c r="E21" s="145" t="s">
        <v>61</v>
      </c>
      <c r="F21" s="145" t="s">
        <v>61</v>
      </c>
      <c r="G21" s="60"/>
    </row>
    <row r="22" spans="1:7" ht="31.5">
      <c r="A22" s="58"/>
      <c r="B22" s="60"/>
      <c r="C22" s="194" t="s">
        <v>508</v>
      </c>
      <c r="D22" s="145" t="s">
        <v>61</v>
      </c>
      <c r="E22" s="145" t="s">
        <v>61</v>
      </c>
      <c r="F22" s="145" t="s">
        <v>61</v>
      </c>
      <c r="G22" s="60"/>
    </row>
    <row r="23" spans="1:7" ht="47.25">
      <c r="A23" s="58"/>
      <c r="B23" s="60"/>
      <c r="C23" s="195" t="s">
        <v>427</v>
      </c>
      <c r="D23" s="145" t="s">
        <v>61</v>
      </c>
      <c r="E23" s="145" t="s">
        <v>61</v>
      </c>
      <c r="F23" s="145" t="s">
        <v>61</v>
      </c>
      <c r="G23" s="60"/>
    </row>
    <row r="24" spans="1:7" ht="15.75">
      <c r="A24" s="58"/>
      <c r="B24" s="60"/>
      <c r="C24" s="195" t="s">
        <v>395</v>
      </c>
      <c r="D24" s="145" t="s">
        <v>61</v>
      </c>
      <c r="E24" s="145" t="s">
        <v>61</v>
      </c>
      <c r="F24" s="145" t="s">
        <v>61</v>
      </c>
      <c r="G24" s="60"/>
    </row>
    <row r="25" spans="1:7" ht="31.5">
      <c r="A25" s="58"/>
      <c r="B25" s="60"/>
      <c r="C25" s="195" t="s">
        <v>406</v>
      </c>
      <c r="D25" s="145" t="s">
        <v>61</v>
      </c>
      <c r="E25" s="145" t="s">
        <v>61</v>
      </c>
      <c r="F25" s="145" t="s">
        <v>61</v>
      </c>
      <c r="G25" s="60"/>
    </row>
    <row r="26" spans="1:7" ht="47.25">
      <c r="A26" s="58"/>
      <c r="B26" s="60"/>
      <c r="C26" s="194" t="s">
        <v>435</v>
      </c>
      <c r="D26" s="145" t="s">
        <v>61</v>
      </c>
      <c r="E26" s="145" t="s">
        <v>61</v>
      </c>
      <c r="F26" s="145" t="s">
        <v>61</v>
      </c>
      <c r="G26" s="60"/>
    </row>
    <row r="27" spans="1:7" ht="34.5" customHeight="1">
      <c r="A27" s="58"/>
      <c r="B27" s="60"/>
      <c r="C27" s="195" t="s">
        <v>407</v>
      </c>
      <c r="D27" s="145" t="s">
        <v>61</v>
      </c>
      <c r="E27" s="145" t="s">
        <v>61</v>
      </c>
      <c r="F27" s="145" t="s">
        <v>61</v>
      </c>
      <c r="G27" s="60"/>
    </row>
    <row r="28" spans="1:7" ht="50.25" customHeight="1">
      <c r="A28" s="58"/>
      <c r="B28" s="60"/>
      <c r="C28" s="429" t="s">
        <v>421</v>
      </c>
      <c r="D28" s="145" t="s">
        <v>61</v>
      </c>
      <c r="E28" s="145" t="s">
        <v>61</v>
      </c>
      <c r="F28" s="145" t="s">
        <v>61</v>
      </c>
      <c r="G28" s="60"/>
    </row>
    <row r="29" spans="1:7" ht="33.75" customHeight="1">
      <c r="A29" s="58"/>
      <c r="B29" s="60"/>
      <c r="C29" s="429" t="s">
        <v>422</v>
      </c>
      <c r="D29" s="145" t="s">
        <v>61</v>
      </c>
      <c r="E29" s="145" t="s">
        <v>61</v>
      </c>
      <c r="F29" s="145" t="s">
        <v>61</v>
      </c>
      <c r="G29" s="60"/>
    </row>
    <row r="30" spans="1:7" ht="33.75" customHeight="1">
      <c r="A30" s="58"/>
      <c r="B30" s="60"/>
      <c r="C30" s="429" t="s">
        <v>423</v>
      </c>
      <c r="D30" s="145" t="s">
        <v>61</v>
      </c>
      <c r="E30" s="145" t="s">
        <v>61</v>
      </c>
      <c r="F30" s="145" t="s">
        <v>61</v>
      </c>
      <c r="G30" s="60"/>
    </row>
    <row r="31" spans="1:7" ht="33.75" customHeight="1">
      <c r="A31" s="58"/>
      <c r="B31" s="60"/>
      <c r="C31" s="194" t="s">
        <v>416</v>
      </c>
      <c r="D31" s="145" t="s">
        <v>61</v>
      </c>
      <c r="E31" s="145" t="s">
        <v>61</v>
      </c>
      <c r="F31" s="145" t="s">
        <v>61</v>
      </c>
      <c r="G31" s="60"/>
    </row>
    <row r="32" spans="1:7" ht="48" customHeight="1">
      <c r="A32" s="58"/>
      <c r="B32" s="60"/>
      <c r="C32" s="194" t="s">
        <v>509</v>
      </c>
      <c r="D32" s="145" t="s">
        <v>61</v>
      </c>
      <c r="E32" s="145" t="s">
        <v>61</v>
      </c>
      <c r="F32" s="145" t="s">
        <v>61</v>
      </c>
      <c r="G32" s="60"/>
    </row>
    <row r="33" spans="1:7" ht="52.5" customHeight="1">
      <c r="A33" s="58"/>
      <c r="B33" s="60"/>
      <c r="C33" s="194" t="s">
        <v>417</v>
      </c>
      <c r="D33" s="145" t="s">
        <v>61</v>
      </c>
      <c r="E33" s="145" t="s">
        <v>61</v>
      </c>
      <c r="F33" s="145" t="s">
        <v>61</v>
      </c>
      <c r="G33" s="60"/>
    </row>
    <row r="34" spans="1:7" ht="27.75" customHeight="1">
      <c r="A34" s="58"/>
      <c r="B34" s="60"/>
      <c r="C34" s="194" t="s">
        <v>428</v>
      </c>
      <c r="D34" s="145" t="s">
        <v>61</v>
      </c>
      <c r="E34" s="145" t="s">
        <v>61</v>
      </c>
      <c r="F34" s="145" t="s">
        <v>61</v>
      </c>
      <c r="G34" s="60"/>
    </row>
    <row r="35" spans="1:7" ht="16.5" customHeight="1">
      <c r="A35" s="58"/>
      <c r="B35" s="60"/>
      <c r="C35" s="430" t="s">
        <v>429</v>
      </c>
      <c r="D35" s="145" t="s">
        <v>61</v>
      </c>
      <c r="E35" s="145" t="s">
        <v>61</v>
      </c>
      <c r="F35" s="145" t="s">
        <v>61</v>
      </c>
      <c r="G35" s="60"/>
    </row>
    <row r="36" spans="1:7" ht="16.5" customHeight="1">
      <c r="A36" s="58"/>
      <c r="B36" s="60"/>
      <c r="C36" s="430" t="s">
        <v>430</v>
      </c>
      <c r="D36" s="145" t="s">
        <v>61</v>
      </c>
      <c r="E36" s="145" t="s">
        <v>61</v>
      </c>
      <c r="F36" s="145" t="s">
        <v>61</v>
      </c>
      <c r="G36" s="60"/>
    </row>
    <row r="37" spans="1:7" ht="16.5" customHeight="1">
      <c r="A37" s="58"/>
      <c r="B37" s="60"/>
      <c r="C37" s="430" t="s">
        <v>431</v>
      </c>
      <c r="D37" s="145" t="s">
        <v>61</v>
      </c>
      <c r="E37" s="145" t="s">
        <v>61</v>
      </c>
      <c r="F37" s="145" t="s">
        <v>61</v>
      </c>
      <c r="G37" s="60"/>
    </row>
    <row r="38" spans="1:7" ht="65.25" customHeight="1">
      <c r="A38" s="58"/>
      <c r="B38" s="60"/>
      <c r="C38" s="194" t="s">
        <v>424</v>
      </c>
      <c r="D38" s="145" t="s">
        <v>61</v>
      </c>
      <c r="E38" s="145" t="s">
        <v>61</v>
      </c>
      <c r="F38" s="145" t="s">
        <v>61</v>
      </c>
      <c r="G38" s="60"/>
    </row>
    <row r="39" spans="1:7" ht="33.75" customHeight="1" thickBot="1">
      <c r="A39" s="58"/>
      <c r="B39" s="60"/>
      <c r="C39" s="431" t="s">
        <v>432</v>
      </c>
      <c r="D39" s="146"/>
      <c r="E39" s="146"/>
      <c r="F39" s="146"/>
      <c r="G39" s="60"/>
    </row>
    <row r="40" spans="1:7" ht="33.75" customHeight="1" thickTop="1">
      <c r="A40" s="58"/>
      <c r="B40" s="60"/>
      <c r="C40" s="457" t="s">
        <v>494</v>
      </c>
      <c r="D40" s="410" t="s">
        <v>61</v>
      </c>
      <c r="E40" s="410" t="s">
        <v>61</v>
      </c>
      <c r="F40" s="410" t="s">
        <v>61</v>
      </c>
      <c r="G40" s="60"/>
    </row>
    <row r="41" spans="1:7" ht="68.25" customHeight="1">
      <c r="A41" s="58"/>
      <c r="B41" s="60"/>
      <c r="C41" s="193" t="s">
        <v>507</v>
      </c>
      <c r="D41" s="145" t="s">
        <v>61</v>
      </c>
      <c r="E41" s="145" t="s">
        <v>61</v>
      </c>
      <c r="F41" s="145" t="s">
        <v>61</v>
      </c>
      <c r="G41" s="60"/>
    </row>
    <row r="42" spans="1:7" ht="51" customHeight="1">
      <c r="A42" s="58"/>
      <c r="B42" s="60"/>
      <c r="C42" s="193" t="s">
        <v>439</v>
      </c>
      <c r="D42" s="145" t="s">
        <v>61</v>
      </c>
      <c r="E42" s="145" t="s">
        <v>61</v>
      </c>
      <c r="F42" s="145" t="s">
        <v>61</v>
      </c>
      <c r="G42" s="60"/>
    </row>
    <row r="43" spans="1:7" ht="51" customHeight="1" thickBot="1">
      <c r="A43" s="58"/>
      <c r="B43" s="60"/>
      <c r="C43" s="193" t="s">
        <v>482</v>
      </c>
      <c r="D43" s="145" t="s">
        <v>61</v>
      </c>
      <c r="E43" s="145" t="s">
        <v>61</v>
      </c>
      <c r="F43" s="145" t="s">
        <v>61</v>
      </c>
      <c r="G43" s="60"/>
    </row>
    <row r="44" spans="1:7" s="62" customFormat="1" ht="16.5" thickTop="1">
      <c r="A44" s="60"/>
      <c r="B44" s="60"/>
      <c r="C44" s="428" t="s">
        <v>214</v>
      </c>
      <c r="D44" s="148"/>
      <c r="E44" s="148"/>
      <c r="F44" s="148"/>
      <c r="G44" s="60"/>
    </row>
    <row r="45" spans="1:7" s="62" customFormat="1" ht="30.75" customHeight="1">
      <c r="A45" s="60"/>
      <c r="B45" s="60"/>
      <c r="C45" s="195" t="s">
        <v>436</v>
      </c>
      <c r="D45" s="145" t="s">
        <v>61</v>
      </c>
      <c r="E45" s="145" t="s">
        <v>61</v>
      </c>
      <c r="F45" s="145" t="s">
        <v>61</v>
      </c>
      <c r="G45" s="60"/>
    </row>
    <row r="46" spans="1:7" s="62" customFormat="1" ht="15.75">
      <c r="A46" s="60"/>
      <c r="B46" s="60"/>
      <c r="C46" s="195" t="s">
        <v>418</v>
      </c>
      <c r="D46" s="145" t="s">
        <v>61</v>
      </c>
      <c r="E46" s="145" t="s">
        <v>61</v>
      </c>
      <c r="F46" s="145" t="s">
        <v>61</v>
      </c>
      <c r="G46" s="60"/>
    </row>
    <row r="47" spans="1:7" s="62" customFormat="1" ht="15" customHeight="1">
      <c r="A47" s="60"/>
      <c r="B47" s="60"/>
      <c r="C47" s="195" t="s">
        <v>408</v>
      </c>
      <c r="D47" s="145" t="s">
        <v>61</v>
      </c>
      <c r="E47" s="145" t="s">
        <v>61</v>
      </c>
      <c r="F47" s="145" t="s">
        <v>61</v>
      </c>
      <c r="G47" s="60"/>
    </row>
    <row r="48" spans="1:7" s="62" customFormat="1" ht="33.75" customHeight="1">
      <c r="A48" s="60"/>
      <c r="B48" s="60"/>
      <c r="C48" s="195" t="s">
        <v>409</v>
      </c>
      <c r="D48" s="145" t="s">
        <v>61</v>
      </c>
      <c r="E48" s="145" t="s">
        <v>61</v>
      </c>
      <c r="F48" s="145" t="s">
        <v>61</v>
      </c>
      <c r="G48" s="60"/>
    </row>
    <row r="49" spans="1:7" ht="31.5">
      <c r="A49" s="58"/>
      <c r="B49" s="60"/>
      <c r="C49" s="194" t="s">
        <v>397</v>
      </c>
      <c r="D49" s="145" t="s">
        <v>61</v>
      </c>
      <c r="E49" s="145" t="s">
        <v>61</v>
      </c>
      <c r="F49" s="145" t="s">
        <v>61</v>
      </c>
      <c r="G49" s="60"/>
    </row>
    <row r="50" spans="1:7" ht="47.25">
      <c r="A50" s="58"/>
      <c r="B50" s="60"/>
      <c r="C50" s="194" t="s">
        <v>398</v>
      </c>
      <c r="D50" s="145" t="s">
        <v>61</v>
      </c>
      <c r="E50" s="145" t="s">
        <v>61</v>
      </c>
      <c r="F50" s="145" t="s">
        <v>61</v>
      </c>
      <c r="G50" s="60"/>
    </row>
    <row r="51" spans="1:7" ht="31.5">
      <c r="A51" s="58"/>
      <c r="B51" s="60"/>
      <c r="C51" s="195" t="s">
        <v>399</v>
      </c>
      <c r="D51" s="145" t="s">
        <v>61</v>
      </c>
      <c r="E51" s="145" t="s">
        <v>61</v>
      </c>
      <c r="F51" s="145" t="s">
        <v>61</v>
      </c>
      <c r="G51" s="60"/>
    </row>
    <row r="52" spans="1:7" ht="33.75" customHeight="1">
      <c r="A52" s="58"/>
      <c r="B52" s="60"/>
      <c r="C52" s="194" t="s">
        <v>400</v>
      </c>
      <c r="D52" s="145" t="s">
        <v>61</v>
      </c>
      <c r="E52" s="145" t="s">
        <v>61</v>
      </c>
      <c r="F52" s="145" t="s">
        <v>61</v>
      </c>
      <c r="G52" s="60"/>
    </row>
    <row r="53" spans="1:7" ht="34.5" customHeight="1">
      <c r="A53" s="58"/>
      <c r="B53" s="60"/>
      <c r="C53" s="195" t="s">
        <v>331</v>
      </c>
      <c r="D53" s="145" t="s">
        <v>61</v>
      </c>
      <c r="E53" s="145" t="s">
        <v>61</v>
      </c>
      <c r="F53" s="145" t="s">
        <v>61</v>
      </c>
      <c r="G53" s="60"/>
    </row>
    <row r="54" spans="1:7" ht="16.5" thickBot="1">
      <c r="A54" s="58"/>
      <c r="B54" s="60"/>
      <c r="C54" s="196" t="s">
        <v>410</v>
      </c>
      <c r="D54" s="147" t="s">
        <v>61</v>
      </c>
      <c r="E54" s="146" t="s">
        <v>61</v>
      </c>
      <c r="F54" s="146" t="s">
        <v>61</v>
      </c>
      <c r="G54" s="60"/>
    </row>
    <row r="55" spans="1:7" ht="16.5" thickTop="1">
      <c r="A55" s="58"/>
      <c r="B55" s="60"/>
      <c r="C55" s="409" t="s">
        <v>215</v>
      </c>
      <c r="D55" s="410"/>
      <c r="E55" s="410"/>
      <c r="F55" s="410"/>
      <c r="G55" s="60"/>
    </row>
    <row r="56" spans="1:7" ht="15.75">
      <c r="A56" s="58"/>
      <c r="B56" s="60"/>
      <c r="C56" s="195" t="s">
        <v>493</v>
      </c>
      <c r="D56" s="145" t="s">
        <v>61</v>
      </c>
      <c r="E56" s="145" t="s">
        <v>61</v>
      </c>
      <c r="F56" s="145" t="s">
        <v>61</v>
      </c>
      <c r="G56" s="60"/>
    </row>
    <row r="57" spans="1:7" ht="15.75">
      <c r="A57" s="58"/>
      <c r="B57" s="60"/>
      <c r="C57" s="195" t="s">
        <v>338</v>
      </c>
      <c r="D57" s="145" t="s">
        <v>61</v>
      </c>
      <c r="E57" s="145" t="s">
        <v>61</v>
      </c>
      <c r="F57" s="145" t="s">
        <v>61</v>
      </c>
      <c r="G57" s="60"/>
    </row>
    <row r="58" spans="1:7" ht="15.75">
      <c r="A58" s="58"/>
      <c r="B58" s="60"/>
      <c r="C58" s="195" t="s">
        <v>216</v>
      </c>
      <c r="D58" s="145" t="s">
        <v>61</v>
      </c>
      <c r="E58" s="145" t="s">
        <v>61</v>
      </c>
      <c r="F58" s="145" t="s">
        <v>61</v>
      </c>
      <c r="G58" s="60"/>
    </row>
    <row r="59" spans="1:7" s="62" customFormat="1" ht="16.5" thickBot="1">
      <c r="A59" s="60"/>
      <c r="B59" s="60"/>
      <c r="C59" s="196" t="s">
        <v>258</v>
      </c>
      <c r="D59" s="147" t="s">
        <v>61</v>
      </c>
      <c r="E59" s="146" t="s">
        <v>61</v>
      </c>
      <c r="F59" s="146" t="s">
        <v>61</v>
      </c>
      <c r="G59" s="60"/>
    </row>
    <row r="60" spans="1:7" s="62" customFormat="1" ht="16.5" thickTop="1">
      <c r="A60" s="60"/>
      <c r="B60" s="60"/>
      <c r="C60" s="63" t="s">
        <v>217</v>
      </c>
      <c r="D60" s="144"/>
      <c r="E60" s="144"/>
      <c r="F60" s="144"/>
      <c r="G60" s="60"/>
    </row>
    <row r="61" spans="1:7" ht="15.75">
      <c r="A61" s="58"/>
      <c r="B61" s="60"/>
      <c r="C61" s="195" t="s">
        <v>332</v>
      </c>
      <c r="D61" s="145" t="s">
        <v>61</v>
      </c>
      <c r="E61" s="145" t="s">
        <v>61</v>
      </c>
      <c r="F61" s="145" t="s">
        <v>61</v>
      </c>
      <c r="G61" s="60"/>
    </row>
    <row r="62" spans="1:7" ht="15.75">
      <c r="A62" s="58"/>
      <c r="B62" s="60"/>
      <c r="C62" s="195" t="s">
        <v>218</v>
      </c>
      <c r="D62" s="145" t="s">
        <v>61</v>
      </c>
      <c r="E62" s="145" t="s">
        <v>61</v>
      </c>
      <c r="F62" s="145" t="s">
        <v>61</v>
      </c>
      <c r="G62" s="60"/>
    </row>
    <row r="63" spans="1:7" ht="16.5" thickBot="1">
      <c r="A63" s="58"/>
      <c r="B63" s="60"/>
      <c r="C63" s="196" t="s">
        <v>333</v>
      </c>
      <c r="D63" s="146" t="s">
        <v>61</v>
      </c>
      <c r="E63" s="146" t="s">
        <v>61</v>
      </c>
      <c r="F63" s="146" t="s">
        <v>61</v>
      </c>
      <c r="G63" s="60"/>
    </row>
    <row r="64" spans="1:7" s="62" customFormat="1" ht="16.5" thickTop="1">
      <c r="A64" s="60"/>
      <c r="B64" s="60"/>
      <c r="C64" s="63" t="s">
        <v>219</v>
      </c>
      <c r="D64" s="144"/>
      <c r="E64" s="144"/>
      <c r="F64" s="144"/>
      <c r="G64" s="60"/>
    </row>
    <row r="65" spans="1:7" ht="47.25">
      <c r="A65" s="58"/>
      <c r="B65" s="60"/>
      <c r="C65" s="195" t="s">
        <v>260</v>
      </c>
      <c r="D65" s="145" t="s">
        <v>61</v>
      </c>
      <c r="E65" s="145" t="s">
        <v>61</v>
      </c>
      <c r="F65" s="145" t="s">
        <v>61</v>
      </c>
      <c r="G65" s="60"/>
    </row>
    <row r="66" spans="1:7" ht="47.25">
      <c r="A66" s="58"/>
      <c r="B66" s="60"/>
      <c r="C66" s="195" t="s">
        <v>261</v>
      </c>
      <c r="D66" s="145" t="s">
        <v>61</v>
      </c>
      <c r="E66" s="145" t="s">
        <v>61</v>
      </c>
      <c r="F66" s="145" t="s">
        <v>61</v>
      </c>
      <c r="G66" s="60"/>
    </row>
    <row r="67" spans="1:7" ht="34.5" customHeight="1">
      <c r="A67" s="58"/>
      <c r="B67" s="60"/>
      <c r="C67" s="195" t="s">
        <v>265</v>
      </c>
      <c r="D67" s="145" t="s">
        <v>61</v>
      </c>
      <c r="E67" s="145" t="s">
        <v>61</v>
      </c>
      <c r="F67" s="145" t="s">
        <v>61</v>
      </c>
      <c r="G67" s="60"/>
    </row>
    <row r="68" spans="1:7" ht="47.25">
      <c r="A68" s="58"/>
      <c r="B68" s="60"/>
      <c r="C68" s="195" t="s">
        <v>401</v>
      </c>
      <c r="D68" s="145" t="s">
        <v>61</v>
      </c>
      <c r="E68" s="145" t="s">
        <v>61</v>
      </c>
      <c r="F68" s="145" t="s">
        <v>61</v>
      </c>
      <c r="G68" s="60"/>
    </row>
    <row r="69" spans="1:7" ht="47.25">
      <c r="A69" s="58"/>
      <c r="B69" s="60"/>
      <c r="C69" s="195" t="s">
        <v>264</v>
      </c>
      <c r="D69" s="145" t="s">
        <v>61</v>
      </c>
      <c r="E69" s="145" t="s">
        <v>61</v>
      </c>
      <c r="F69" s="145" t="s">
        <v>61</v>
      </c>
      <c r="G69" s="60"/>
    </row>
    <row r="70" spans="1:7" ht="47.25">
      <c r="A70" s="58"/>
      <c r="B70" s="60"/>
      <c r="C70" s="195" t="s">
        <v>259</v>
      </c>
      <c r="D70" s="145" t="s">
        <v>61</v>
      </c>
      <c r="E70" s="145" t="s">
        <v>61</v>
      </c>
      <c r="F70" s="145" t="s">
        <v>61</v>
      </c>
      <c r="G70" s="60"/>
    </row>
    <row r="71" spans="1:7" ht="31.5">
      <c r="A71" s="58"/>
      <c r="B71" s="60"/>
      <c r="C71" s="195" t="s">
        <v>262</v>
      </c>
      <c r="D71" s="145" t="s">
        <v>61</v>
      </c>
      <c r="E71" s="145" t="s">
        <v>61</v>
      </c>
      <c r="F71" s="145" t="s">
        <v>61</v>
      </c>
      <c r="G71" s="60"/>
    </row>
    <row r="72" spans="1:7" ht="31.5">
      <c r="A72" s="58"/>
      <c r="B72" s="60"/>
      <c r="C72" s="195" t="s">
        <v>411</v>
      </c>
      <c r="D72" s="145" t="s">
        <v>61</v>
      </c>
      <c r="E72" s="145" t="s">
        <v>61</v>
      </c>
      <c r="F72" s="145" t="s">
        <v>61</v>
      </c>
      <c r="G72" s="60"/>
    </row>
    <row r="73" spans="1:7" ht="79.5" thickBot="1">
      <c r="A73" s="58"/>
      <c r="B73" s="60"/>
      <c r="C73" s="196" t="s">
        <v>263</v>
      </c>
      <c r="D73" s="146" t="s">
        <v>61</v>
      </c>
      <c r="E73" s="146" t="s">
        <v>61</v>
      </c>
      <c r="F73" s="146" t="s">
        <v>61</v>
      </c>
      <c r="G73" s="60"/>
    </row>
    <row r="74" spans="1:7" ht="32.25" thickTop="1">
      <c r="A74" s="58"/>
      <c r="B74" s="60"/>
      <c r="C74" s="111" t="s">
        <v>334</v>
      </c>
      <c r="D74" s="410" t="s">
        <v>61</v>
      </c>
      <c r="E74" s="410" t="s">
        <v>61</v>
      </c>
      <c r="F74" s="410" t="s">
        <v>61</v>
      </c>
      <c r="G74" s="60"/>
    </row>
    <row r="75" spans="1:7" ht="47.25">
      <c r="A75" s="58"/>
      <c r="B75" s="60"/>
      <c r="C75" s="195" t="s">
        <v>419</v>
      </c>
      <c r="D75" s="145" t="s">
        <v>61</v>
      </c>
      <c r="E75" s="145" t="s">
        <v>61</v>
      </c>
      <c r="F75" s="145" t="s">
        <v>61</v>
      </c>
      <c r="G75" s="60"/>
    </row>
    <row r="76" spans="1:7" ht="32.25" thickBot="1">
      <c r="A76" s="58"/>
      <c r="B76" s="60"/>
      <c r="C76" s="196" t="s">
        <v>337</v>
      </c>
      <c r="D76" s="146" t="s">
        <v>61</v>
      </c>
      <c r="E76" s="147" t="s">
        <v>61</v>
      </c>
      <c r="F76" s="146" t="s">
        <v>61</v>
      </c>
      <c r="G76" s="60"/>
    </row>
    <row r="77" spans="1:7" ht="8.25" customHeight="1" thickTop="1">
      <c r="A77" s="58"/>
      <c r="B77" s="60"/>
      <c r="C77" s="195"/>
      <c r="D77" s="144"/>
      <c r="E77" s="144"/>
      <c r="F77" s="144"/>
      <c r="G77" s="60"/>
    </row>
    <row r="78" spans="1:7" ht="31.5">
      <c r="A78" s="58"/>
      <c r="B78" s="60"/>
      <c r="C78" s="64" t="s">
        <v>437</v>
      </c>
      <c r="D78" s="144"/>
      <c r="E78" s="144"/>
      <c r="F78" s="144"/>
      <c r="G78" s="60"/>
    </row>
    <row r="79" spans="1:7" ht="110.25">
      <c r="A79" s="58"/>
      <c r="B79" s="60"/>
      <c r="C79" s="195" t="s">
        <v>425</v>
      </c>
      <c r="D79" s="145" t="s">
        <v>61</v>
      </c>
      <c r="E79" s="145" t="s">
        <v>61</v>
      </c>
      <c r="F79" s="145" t="s">
        <v>61</v>
      </c>
      <c r="G79" s="60"/>
    </row>
    <row r="80" spans="1:7" ht="47.25">
      <c r="A80" s="58"/>
      <c r="B80" s="60"/>
      <c r="C80" s="195" t="s">
        <v>426</v>
      </c>
      <c r="D80" s="145" t="s">
        <v>61</v>
      </c>
      <c r="E80" s="145" t="s">
        <v>61</v>
      </c>
      <c r="F80" s="145" t="s">
        <v>61</v>
      </c>
      <c r="G80" s="60"/>
    </row>
    <row r="81" spans="1:7" ht="57" customHeight="1">
      <c r="A81" s="58"/>
      <c r="B81" s="60"/>
      <c r="C81" s="195" t="s">
        <v>492</v>
      </c>
      <c r="D81" s="145" t="s">
        <v>61</v>
      </c>
      <c r="E81" s="145" t="s">
        <v>61</v>
      </c>
      <c r="F81" s="145" t="s">
        <v>61</v>
      </c>
      <c r="G81" s="60"/>
    </row>
    <row r="82" spans="1:7" ht="51" customHeight="1">
      <c r="A82" s="58"/>
      <c r="B82" s="60"/>
      <c r="C82" s="195" t="s">
        <v>433</v>
      </c>
      <c r="D82" s="145" t="s">
        <v>61</v>
      </c>
      <c r="E82" s="145" t="s">
        <v>61</v>
      </c>
      <c r="F82" s="145" t="s">
        <v>61</v>
      </c>
      <c r="G82" s="60"/>
    </row>
    <row r="83" spans="1:7" ht="31.5">
      <c r="A83" s="58"/>
      <c r="B83" s="60"/>
      <c r="C83" s="195" t="s">
        <v>438</v>
      </c>
      <c r="D83" s="145" t="s">
        <v>61</v>
      </c>
      <c r="E83" s="145" t="s">
        <v>61</v>
      </c>
      <c r="F83" s="145" t="s">
        <v>61</v>
      </c>
      <c r="G83" s="60"/>
    </row>
    <row r="84" spans="1:7" ht="32.25" thickBot="1">
      <c r="A84" s="58"/>
      <c r="B84" s="60"/>
      <c r="C84" s="195" t="s">
        <v>434</v>
      </c>
      <c r="D84" s="145" t="s">
        <v>61</v>
      </c>
      <c r="E84" s="145" t="s">
        <v>61</v>
      </c>
      <c r="F84" s="145" t="s">
        <v>61</v>
      </c>
      <c r="G84" s="60"/>
    </row>
    <row r="85" spans="1:7" ht="4.5" customHeight="1" thickTop="1">
      <c r="A85" s="58"/>
      <c r="B85" s="60"/>
      <c r="C85" s="111"/>
      <c r="D85" s="148"/>
      <c r="E85" s="148"/>
      <c r="F85" s="148"/>
      <c r="G85" s="60"/>
    </row>
    <row r="86" spans="1:7" ht="31.5">
      <c r="A86" s="58"/>
      <c r="B86" s="60"/>
      <c r="C86" s="195" t="s">
        <v>220</v>
      </c>
      <c r="D86" s="145" t="s">
        <v>61</v>
      </c>
      <c r="E86" s="145" t="s">
        <v>61</v>
      </c>
      <c r="F86" s="145" t="s">
        <v>61</v>
      </c>
      <c r="G86" s="60"/>
    </row>
    <row r="87" spans="1:7" ht="5.25" customHeight="1" thickBot="1">
      <c r="A87" s="58"/>
      <c r="B87" s="60"/>
      <c r="C87" s="65"/>
      <c r="D87" s="109"/>
      <c r="E87" s="110"/>
      <c r="F87" s="109"/>
      <c r="G87" s="60"/>
    </row>
    <row r="88" spans="1:7" ht="13.5" thickTop="1">
      <c r="A88" s="58"/>
      <c r="B88" s="60"/>
      <c r="C88" s="66"/>
      <c r="D88" s="60"/>
      <c r="E88" s="60"/>
      <c r="F88" s="60"/>
      <c r="G88" s="60"/>
    </row>
    <row r="89" spans="1:7">
      <c r="A89" s="58"/>
      <c r="B89" s="60"/>
      <c r="C89" s="67" t="s">
        <v>60</v>
      </c>
      <c r="D89" s="68"/>
      <c r="E89" s="68"/>
      <c r="F89" s="68"/>
      <c r="G89" s="60"/>
    </row>
    <row r="90" spans="1:7">
      <c r="A90" s="58"/>
      <c r="B90" s="60"/>
      <c r="C90" s="67"/>
      <c r="D90" s="68"/>
      <c r="E90" s="68"/>
      <c r="F90" s="68"/>
      <c r="G90" s="60"/>
    </row>
    <row r="91" spans="1:7" ht="19.5" customHeight="1">
      <c r="A91" s="58"/>
      <c r="B91" s="60"/>
      <c r="C91" s="69" t="s">
        <v>266</v>
      </c>
      <c r="D91" s="69"/>
      <c r="E91" s="69"/>
      <c r="F91" s="69"/>
      <c r="G91" s="60"/>
    </row>
    <row r="92" spans="1:7" ht="23.25" customHeight="1">
      <c r="A92" s="58"/>
      <c r="B92" s="60"/>
      <c r="C92" s="622" t="s">
        <v>501</v>
      </c>
      <c r="D92" s="622"/>
      <c r="E92" s="622"/>
      <c r="F92" s="622"/>
      <c r="G92" s="60"/>
    </row>
    <row r="93" spans="1:7" ht="16.5" customHeight="1">
      <c r="A93" s="58"/>
      <c r="B93" s="60"/>
      <c r="C93" s="623" t="s">
        <v>495</v>
      </c>
      <c r="D93" s="623"/>
      <c r="E93" s="623"/>
      <c r="F93" s="623"/>
      <c r="G93" s="60"/>
    </row>
    <row r="94" spans="1:7">
      <c r="A94" s="58"/>
      <c r="B94" s="60"/>
      <c r="C94" s="619"/>
      <c r="D94" s="619"/>
      <c r="E94" s="619"/>
      <c r="F94" s="619"/>
      <c r="G94" s="60"/>
    </row>
    <row r="95" spans="1:7" ht="29.25" customHeight="1">
      <c r="A95" s="58"/>
      <c r="B95" s="60"/>
      <c r="C95" s="142" t="s">
        <v>59</v>
      </c>
      <c r="D95" s="620" t="s">
        <v>58</v>
      </c>
      <c r="E95" s="620"/>
      <c r="F95" s="620"/>
      <c r="G95" s="60"/>
    </row>
    <row r="96" spans="1:7" ht="24" customHeight="1">
      <c r="A96" s="58"/>
      <c r="B96" s="60"/>
      <c r="C96" s="143"/>
      <c r="D96" s="621" t="s">
        <v>57</v>
      </c>
      <c r="E96" s="621"/>
      <c r="F96" s="621"/>
      <c r="G96" s="60"/>
    </row>
    <row r="97" spans="1:7" ht="6" customHeight="1">
      <c r="A97" s="58"/>
      <c r="B97" s="60"/>
      <c r="C97" s="112"/>
      <c r="D97" s="112"/>
      <c r="E97" s="112"/>
      <c r="F97" s="112"/>
      <c r="G97" s="60"/>
    </row>
    <row r="98" spans="1:7">
      <c r="B98" s="62"/>
      <c r="C98" s="70"/>
      <c r="D98" s="70"/>
      <c r="E98" s="70"/>
      <c r="F98" s="70"/>
    </row>
    <row r="99" spans="1:7">
      <c r="C99" s="71"/>
    </row>
  </sheetData>
  <sheetProtection password="9630" sheet="1" objects="1" scenarios="1" formatCells="0"/>
  <mergeCells count="15">
    <mergeCell ref="D12:D13"/>
    <mergeCell ref="C94:F94"/>
    <mergeCell ref="D95:F95"/>
    <mergeCell ref="D96:F96"/>
    <mergeCell ref="C92:F92"/>
    <mergeCell ref="C93:F93"/>
    <mergeCell ref="E12:E13"/>
    <mergeCell ref="F12:F13"/>
    <mergeCell ref="C10:F10"/>
    <mergeCell ref="C2:F2"/>
    <mergeCell ref="C3:F3"/>
    <mergeCell ref="C4:F4"/>
    <mergeCell ref="C5:F5"/>
    <mergeCell ref="C6:F6"/>
    <mergeCell ref="C7:F7"/>
  </mergeCells>
  <phoneticPr fontId="50" type="noConversion"/>
  <printOptions horizontalCentered="1"/>
  <pageMargins left="0.19685039370078741" right="0.11811023622047245" top="0.19685039370078741" bottom="0.19685039370078741" header="0.31496062992125984" footer="0.19685039370078741"/>
  <pageSetup paperSize="9" scale="76" fitToHeight="2" orientation="portrait" horizontalDpi="1200" verticalDpi="1200" r:id="rId1"/>
  <rowBreaks count="2" manualBreakCount="2">
    <brk id="39" min="1" max="6" man="1"/>
    <brk id="73" min="1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Plan8" enableFormatConditionsCalculation="0">
    <tabColor rgb="FF92D050"/>
    <pageSetUpPr fitToPage="1"/>
  </sheetPr>
  <dimension ref="A1:H65525"/>
  <sheetViews>
    <sheetView view="pageBreakPreview" topLeftCell="B4" zoomScale="85" zoomScaleNormal="85" zoomScaleSheetLayoutView="85" workbookViewId="0">
      <selection activeCell="D16" sqref="D16"/>
    </sheetView>
  </sheetViews>
  <sheetFormatPr defaultRowHeight="12.75"/>
  <cols>
    <col min="1" max="1" width="8.85546875" style="59" hidden="1" customWidth="1"/>
    <col min="2" max="2" width="8.85546875" style="59" customWidth="1"/>
    <col min="3" max="4" width="38.140625" style="72" customWidth="1"/>
    <col min="5" max="5" width="2.28515625" style="72" customWidth="1"/>
    <col min="6" max="7" width="38.140625" style="72" customWidth="1"/>
    <col min="8" max="8" width="9.140625" style="73"/>
    <col min="9" max="16384" width="9.140625" style="59"/>
  </cols>
  <sheetData>
    <row r="1" spans="3:8">
      <c r="C1" s="58"/>
      <c r="D1" s="151"/>
      <c r="E1" s="151"/>
      <c r="F1" s="151"/>
      <c r="G1" s="151"/>
      <c r="H1" s="151"/>
    </row>
    <row r="2" spans="3:8" ht="15.75">
      <c r="C2" s="58"/>
      <c r="D2" s="56" t="str">
        <f>'1. Oficialização da Demanda'!E2</f>
        <v>NORMA ADMINISTRATIVA - ROTINA: FLUXO DE PROCESSOS</v>
      </c>
      <c r="E2" s="58"/>
      <c r="F2" s="56"/>
      <c r="G2" s="56"/>
      <c r="H2" s="56"/>
    </row>
    <row r="3" spans="3:8" ht="15">
      <c r="C3" s="58"/>
      <c r="D3" s="57" t="str">
        <f>'1. Oficialização da Demanda'!E3</f>
        <v>AQUISIÇÃO DE BENS MATERIAIS</v>
      </c>
      <c r="E3" s="58"/>
      <c r="F3" s="57"/>
      <c r="G3" s="57"/>
      <c r="H3" s="57"/>
    </row>
    <row r="4" spans="3:8">
      <c r="C4" s="58"/>
      <c r="D4" s="83" t="str">
        <f>'1. Oficialização da Demanda'!E4</f>
        <v>FOLHA DE INFORMAÇÃO</v>
      </c>
      <c r="E4" s="58"/>
      <c r="F4" s="83"/>
      <c r="G4" s="83"/>
      <c r="H4" s="83"/>
    </row>
    <row r="5" spans="3:8" ht="12.75" customHeight="1">
      <c r="C5" s="58"/>
      <c r="D5" s="200" t="str">
        <f>'1. Oficialização da Demanda'!E5</f>
        <v>Nº 01 - PROCESSOS DE AQUISIÇÃO DE BENS PARA DESENVOLVIMENTO DE PESQUISAS</v>
      </c>
      <c r="E5" s="58"/>
      <c r="F5" s="84"/>
      <c r="G5" s="84"/>
      <c r="H5" s="84"/>
    </row>
    <row r="6" spans="3:8" ht="42.75" customHeight="1">
      <c r="C6" s="58"/>
      <c r="D6" s="630" t="str">
        <f>'1. Oficialização da Demanda'!E6</f>
        <v>D    I    R    A    P</v>
      </c>
      <c r="E6" s="630"/>
      <c r="F6" s="630"/>
      <c r="G6" s="85"/>
      <c r="H6" s="85"/>
    </row>
    <row r="7" spans="3:8" ht="15.75">
      <c r="C7" s="58"/>
      <c r="D7" s="108" t="s">
        <v>360</v>
      </c>
      <c r="E7" s="58"/>
      <c r="F7" s="108"/>
      <c r="G7" s="108"/>
      <c r="H7" s="108"/>
    </row>
    <row r="8" spans="3:8">
      <c r="C8" s="99"/>
      <c r="D8" s="99"/>
      <c r="E8" s="99"/>
      <c r="F8" s="99"/>
      <c r="G8" s="99"/>
    </row>
    <row r="9" spans="3:8" ht="13.5" customHeight="1" thickBot="1">
      <c r="C9" s="100"/>
      <c r="D9" s="100"/>
      <c r="E9" s="100"/>
      <c r="F9" s="100"/>
      <c r="G9" s="380" t="str">
        <f>'1. Oficialização da Demanda'!I11</f>
        <v>Revisão: 2018.09.14</v>
      </c>
    </row>
    <row r="10" spans="3:8" ht="50.25" customHeight="1">
      <c r="C10" s="631" t="s">
        <v>500</v>
      </c>
      <c r="D10" s="632"/>
      <c r="E10" s="101"/>
      <c r="F10" s="632"/>
      <c r="G10" s="633"/>
    </row>
    <row r="11" spans="3:8" ht="50.25" customHeight="1">
      <c r="C11" s="640" t="s">
        <v>291</v>
      </c>
      <c r="D11" s="626"/>
      <c r="E11" s="626"/>
      <c r="F11" s="626"/>
      <c r="G11" s="627"/>
    </row>
    <row r="12" spans="3:8" ht="22.5" customHeight="1">
      <c r="C12" s="640" t="s">
        <v>292</v>
      </c>
      <c r="D12" s="626"/>
      <c r="E12" s="626"/>
      <c r="F12" s="626"/>
      <c r="G12" s="627"/>
    </row>
    <row r="13" spans="3:8" ht="22.5" customHeight="1">
      <c r="C13" s="640" t="s">
        <v>293</v>
      </c>
      <c r="D13" s="626"/>
      <c r="E13" s="626"/>
      <c r="F13" s="626"/>
      <c r="G13" s="627"/>
    </row>
    <row r="14" spans="3:8" ht="42.75" customHeight="1">
      <c r="C14" s="634" t="s">
        <v>288</v>
      </c>
      <c r="D14" s="635"/>
      <c r="E14" s="635"/>
      <c r="F14" s="635"/>
      <c r="G14" s="636"/>
    </row>
    <row r="15" spans="3:8" ht="36" customHeight="1">
      <c r="C15" s="102" t="s">
        <v>41</v>
      </c>
      <c r="D15" s="103" t="s">
        <v>42</v>
      </c>
      <c r="E15" s="104"/>
      <c r="F15" s="103" t="s">
        <v>43</v>
      </c>
      <c r="G15" s="105" t="s">
        <v>44</v>
      </c>
    </row>
    <row r="16" spans="3:8" ht="34.5" customHeight="1">
      <c r="C16" s="464" t="s">
        <v>159</v>
      </c>
      <c r="D16" s="464" t="s">
        <v>151</v>
      </c>
      <c r="E16" s="459"/>
      <c r="F16" s="460">
        <f>VLOOKUP(D17,'ID-PEA'!C3:D41,2,0)</f>
        <v>32</v>
      </c>
      <c r="G16" s="464" t="s">
        <v>151</v>
      </c>
    </row>
    <row r="17" spans="3:8" s="77" customFormat="1" ht="29.25" customHeight="1">
      <c r="C17" s="198" t="s">
        <v>100</v>
      </c>
      <c r="D17" s="637" t="str">
        <f>'2. Estudo Preliminar'!E16</f>
        <v>Estimular a realização de projetos de pesquisa, que aperfeiçoem a produção científica e tecnológica, integrando os diversos níveis de ensino.</v>
      </c>
      <c r="E17" s="638"/>
      <c r="F17" s="638"/>
      <c r="G17" s="639"/>
      <c r="H17" s="76"/>
    </row>
    <row r="18" spans="3:8" ht="5.25" customHeight="1">
      <c r="C18" s="199"/>
      <c r="D18" s="106"/>
      <c r="E18" s="106"/>
      <c r="F18" s="106"/>
      <c r="G18" s="192"/>
    </row>
    <row r="19" spans="3:8" ht="29.25" customHeight="1">
      <c r="C19" s="198" t="s">
        <v>267</v>
      </c>
      <c r="D19" s="626" t="str">
        <f>'2. Estudo Preliminar'!E13</f>
        <v>Informe se houver</v>
      </c>
      <c r="E19" s="626"/>
      <c r="F19" s="626"/>
      <c r="G19" s="627"/>
    </row>
    <row r="20" spans="3:8" ht="86.25" customHeight="1" thickBot="1">
      <c r="C20" s="107"/>
      <c r="D20" s="465" t="s">
        <v>376</v>
      </c>
      <c r="E20" s="150"/>
      <c r="F20" s="628" t="s">
        <v>505</v>
      </c>
      <c r="G20" s="629"/>
    </row>
    <row r="21" spans="3:8" ht="5.0999999999999996" customHeight="1" thickBot="1">
      <c r="C21" s="99"/>
      <c r="D21" s="99"/>
      <c r="E21" s="99"/>
      <c r="F21" s="99"/>
      <c r="G21" s="99"/>
    </row>
    <row r="22" spans="3:8" ht="48.75" customHeight="1">
      <c r="C22" s="631" t="s">
        <v>289</v>
      </c>
      <c r="D22" s="632"/>
      <c r="E22" s="101"/>
      <c r="F22" s="632"/>
      <c r="G22" s="633"/>
    </row>
    <row r="23" spans="3:8" ht="57" customHeight="1">
      <c r="C23" s="641" t="s">
        <v>342</v>
      </c>
      <c r="D23" s="642"/>
      <c r="E23" s="642"/>
      <c r="F23" s="642"/>
      <c r="G23" s="643"/>
    </row>
    <row r="24" spans="3:8" ht="27.75" customHeight="1">
      <c r="C24" s="641" t="s">
        <v>339</v>
      </c>
      <c r="D24" s="642"/>
      <c r="E24" s="642"/>
      <c r="F24" s="642"/>
      <c r="G24" s="643"/>
    </row>
    <row r="25" spans="3:8" ht="86.25" customHeight="1" thickBot="1">
      <c r="C25" s="107"/>
      <c r="D25" s="465" t="s">
        <v>376</v>
      </c>
      <c r="E25" s="150"/>
      <c r="F25" s="628" t="s">
        <v>504</v>
      </c>
      <c r="G25" s="629"/>
    </row>
    <row r="26" spans="3:8" ht="5.0999999999999996" customHeight="1" thickBot="1">
      <c r="C26" s="99"/>
      <c r="D26" s="99"/>
      <c r="E26" s="99"/>
      <c r="F26" s="99"/>
      <c r="G26" s="99"/>
    </row>
    <row r="27" spans="3:8" ht="42" customHeight="1">
      <c r="C27" s="631" t="s">
        <v>270</v>
      </c>
      <c r="D27" s="632"/>
      <c r="E27" s="101"/>
      <c r="F27" s="632"/>
      <c r="G27" s="633"/>
    </row>
    <row r="28" spans="3:8" ht="36" customHeight="1">
      <c r="C28" s="641" t="s">
        <v>269</v>
      </c>
      <c r="D28" s="642"/>
      <c r="E28" s="642"/>
      <c r="F28" s="642"/>
      <c r="G28" s="643"/>
    </row>
    <row r="29" spans="3:8" ht="86.25" customHeight="1" thickBot="1">
      <c r="C29" s="107"/>
      <c r="D29" s="465" t="s">
        <v>376</v>
      </c>
      <c r="E29" s="396"/>
      <c r="F29" s="628" t="s">
        <v>502</v>
      </c>
      <c r="G29" s="629"/>
    </row>
    <row r="30" spans="3:8" ht="5.0999999999999996" customHeight="1" thickBot="1">
      <c r="C30" s="394"/>
      <c r="D30" s="394"/>
      <c r="E30" s="394"/>
      <c r="F30" s="394"/>
      <c r="G30" s="394"/>
    </row>
    <row r="31" spans="3:8" ht="33" customHeight="1">
      <c r="C31" s="631" t="s">
        <v>271</v>
      </c>
      <c r="D31" s="632"/>
      <c r="E31" s="101"/>
      <c r="F31" s="632"/>
      <c r="G31" s="633"/>
    </row>
    <row r="32" spans="3:8" ht="32.25" customHeight="1">
      <c r="C32" s="641" t="s">
        <v>420</v>
      </c>
      <c r="D32" s="642"/>
      <c r="E32" s="642"/>
      <c r="F32" s="642"/>
      <c r="G32" s="643"/>
    </row>
    <row r="33" spans="3:7" ht="38.25" customHeight="1">
      <c r="C33" s="641" t="s">
        <v>268</v>
      </c>
      <c r="D33" s="642"/>
      <c r="E33" s="642"/>
      <c r="F33" s="642"/>
      <c r="G33" s="643"/>
    </row>
    <row r="34" spans="3:7" ht="86.25" customHeight="1">
      <c r="C34" s="191"/>
      <c r="D34" s="466" t="s">
        <v>376</v>
      </c>
      <c r="E34" s="395"/>
      <c r="F34" s="647" t="s">
        <v>503</v>
      </c>
      <c r="G34" s="648"/>
    </row>
    <row r="35" spans="3:7" ht="5.0999999999999996" customHeight="1" thickBot="1">
      <c r="C35" s="644"/>
      <c r="D35" s="645"/>
      <c r="E35" s="645"/>
      <c r="F35" s="645"/>
      <c r="G35" s="646"/>
    </row>
    <row r="38" spans="3:7" ht="15">
      <c r="G38" s="467"/>
    </row>
    <row r="39" spans="3:7" ht="15" hidden="1">
      <c r="C39" s="468" t="s">
        <v>162</v>
      </c>
      <c r="D39" s="469"/>
      <c r="G39" s="468" t="s">
        <v>162</v>
      </c>
    </row>
    <row r="40" spans="3:7" ht="15" hidden="1">
      <c r="C40" s="470" t="s">
        <v>41</v>
      </c>
      <c r="D40" s="470" t="s">
        <v>42</v>
      </c>
      <c r="G40" s="470" t="s">
        <v>44</v>
      </c>
    </row>
    <row r="41" spans="3:7" ht="15" hidden="1">
      <c r="C41" s="458" t="s">
        <v>240</v>
      </c>
      <c r="D41" s="458" t="s">
        <v>240</v>
      </c>
      <c r="G41" s="458" t="s">
        <v>240</v>
      </c>
    </row>
    <row r="42" spans="3:7" ht="18.75" hidden="1">
      <c r="C42" s="471" t="s">
        <v>139</v>
      </c>
      <c r="D42" s="471" t="s">
        <v>140</v>
      </c>
      <c r="G42" s="471" t="s">
        <v>139</v>
      </c>
    </row>
    <row r="43" spans="3:7" ht="18.75" hidden="1">
      <c r="C43" s="471" t="s">
        <v>140</v>
      </c>
      <c r="D43" s="471" t="s">
        <v>141</v>
      </c>
      <c r="G43" s="471" t="s">
        <v>143</v>
      </c>
    </row>
    <row r="44" spans="3:7" ht="18.75" hidden="1">
      <c r="C44" s="471" t="s">
        <v>141</v>
      </c>
      <c r="D44" s="471" t="s">
        <v>144</v>
      </c>
      <c r="G44" s="471" t="s">
        <v>142</v>
      </c>
    </row>
    <row r="45" spans="3:7" ht="18.75" hidden="1">
      <c r="C45" s="471" t="s">
        <v>142</v>
      </c>
      <c r="D45" s="471" t="s">
        <v>145</v>
      </c>
      <c r="G45" s="471" t="s">
        <v>148</v>
      </c>
    </row>
    <row r="46" spans="3:7" ht="18.75" hidden="1">
      <c r="C46" s="471" t="s">
        <v>143</v>
      </c>
      <c r="D46" s="471" t="s">
        <v>147</v>
      </c>
      <c r="G46" s="471" t="s">
        <v>160</v>
      </c>
    </row>
    <row r="47" spans="3:7" ht="18.75" hidden="1">
      <c r="C47" s="471" t="s">
        <v>144</v>
      </c>
      <c r="D47" s="471" t="s">
        <v>150</v>
      </c>
      <c r="G47" s="471" t="s">
        <v>152</v>
      </c>
    </row>
    <row r="48" spans="3:7" ht="18.75" hidden="1">
      <c r="C48" s="471" t="s">
        <v>145</v>
      </c>
      <c r="D48" s="471" t="s">
        <v>151</v>
      </c>
      <c r="G48" s="471" t="s">
        <v>155</v>
      </c>
    </row>
    <row r="49" spans="3:7" ht="18.75" hidden="1">
      <c r="C49" s="471" t="s">
        <v>146</v>
      </c>
      <c r="D49" s="471" t="s">
        <v>152</v>
      </c>
      <c r="G49" s="471" t="s">
        <v>161</v>
      </c>
    </row>
    <row r="50" spans="3:7" ht="18.75" hidden="1">
      <c r="C50" s="471" t="s">
        <v>147</v>
      </c>
      <c r="D50" s="471" t="s">
        <v>153</v>
      </c>
      <c r="G50" s="471" t="s">
        <v>151</v>
      </c>
    </row>
    <row r="51" spans="3:7" ht="18.75" hidden="1">
      <c r="C51" s="471" t="s">
        <v>148</v>
      </c>
      <c r="D51" s="471" t="s">
        <v>155</v>
      </c>
      <c r="G51" s="356"/>
    </row>
    <row r="52" spans="3:7" ht="18.75" hidden="1">
      <c r="C52" s="471" t="s">
        <v>149</v>
      </c>
      <c r="D52" s="471" t="s">
        <v>156</v>
      </c>
      <c r="G52" s="356"/>
    </row>
    <row r="53" spans="3:7" ht="18.75" hidden="1">
      <c r="C53" s="471" t="s">
        <v>150</v>
      </c>
      <c r="D53" s="471" t="s">
        <v>157</v>
      </c>
      <c r="G53" s="356"/>
    </row>
    <row r="54" spans="3:7" ht="18.75" hidden="1">
      <c r="C54" s="471" t="s">
        <v>151</v>
      </c>
      <c r="D54" s="471" t="s">
        <v>158</v>
      </c>
      <c r="G54" s="356"/>
    </row>
    <row r="55" spans="3:7" ht="18.75" hidden="1">
      <c r="C55" s="471" t="s">
        <v>152</v>
      </c>
      <c r="D55" s="471" t="s">
        <v>159</v>
      </c>
    </row>
    <row r="56" spans="3:7" ht="18.75" hidden="1">
      <c r="C56" s="471" t="s">
        <v>153</v>
      </c>
      <c r="D56" s="356"/>
      <c r="E56" s="356"/>
    </row>
    <row r="57" spans="3:7" ht="18.75" hidden="1">
      <c r="C57" s="471" t="s">
        <v>154</v>
      </c>
      <c r="D57" s="356"/>
      <c r="E57" s="356"/>
    </row>
    <row r="58" spans="3:7" ht="18.75" hidden="1">
      <c r="C58" s="471" t="s">
        <v>155</v>
      </c>
      <c r="D58" s="356"/>
      <c r="E58" s="356"/>
    </row>
    <row r="59" spans="3:7" ht="18.75" hidden="1">
      <c r="C59" s="471" t="s">
        <v>156</v>
      </c>
      <c r="D59" s="356"/>
      <c r="E59" s="356"/>
    </row>
    <row r="60" spans="3:7" ht="18.75" hidden="1">
      <c r="C60" s="471" t="s">
        <v>157</v>
      </c>
      <c r="D60" s="356"/>
      <c r="E60" s="356"/>
    </row>
    <row r="61" spans="3:7" ht="18.75" hidden="1">
      <c r="C61" s="471" t="s">
        <v>158</v>
      </c>
      <c r="D61" s="356"/>
      <c r="E61" s="356"/>
    </row>
    <row r="62" spans="3:7" ht="18.75" hidden="1">
      <c r="C62" s="471" t="s">
        <v>159</v>
      </c>
      <c r="D62" s="356"/>
      <c r="E62" s="356"/>
    </row>
    <row r="65520" spans="3:3" ht="15">
      <c r="C65520" s="205"/>
    </row>
    <row r="65521" spans="3:3" ht="15">
      <c r="C65521" s="205"/>
    </row>
    <row r="65522" spans="3:3" ht="15">
      <c r="C65522" s="205"/>
    </row>
    <row r="65523" spans="3:3" ht="15">
      <c r="C65523" s="205"/>
    </row>
    <row r="65524" spans="3:3" ht="15">
      <c r="C65524" s="205"/>
    </row>
    <row r="65525" spans="3:3" ht="15">
      <c r="C65525" s="205"/>
    </row>
  </sheetData>
  <sheetProtection password="9630" sheet="1" objects="1" scenarios="1" formatCells="0" selectLockedCells="1"/>
  <mergeCells count="25">
    <mergeCell ref="C22:D22"/>
    <mergeCell ref="F22:G22"/>
    <mergeCell ref="C23:G23"/>
    <mergeCell ref="F25:G25"/>
    <mergeCell ref="C24:G24"/>
    <mergeCell ref="C27:D27"/>
    <mergeCell ref="F27:G27"/>
    <mergeCell ref="C33:G33"/>
    <mergeCell ref="C35:G35"/>
    <mergeCell ref="F34:G34"/>
    <mergeCell ref="C31:D31"/>
    <mergeCell ref="F31:G31"/>
    <mergeCell ref="C32:G32"/>
    <mergeCell ref="F29:G29"/>
    <mergeCell ref="C28:G28"/>
    <mergeCell ref="D19:G19"/>
    <mergeCell ref="F20:G20"/>
    <mergeCell ref="D6:F6"/>
    <mergeCell ref="C10:D10"/>
    <mergeCell ref="F10:G10"/>
    <mergeCell ref="C14:G14"/>
    <mergeCell ref="D17:G17"/>
    <mergeCell ref="C11:G11"/>
    <mergeCell ref="C12:G12"/>
    <mergeCell ref="C13:G13"/>
  </mergeCells>
  <phoneticPr fontId="50" type="noConversion"/>
  <dataValidations count="3">
    <dataValidation type="list" allowBlank="1" showInputMessage="1" showErrorMessage="1" sqref="C16">
      <formula1>$C$41:$C$62</formula1>
    </dataValidation>
    <dataValidation type="list" allowBlank="1" showInputMessage="1" showErrorMessage="1" sqref="D16">
      <formula1>$D$41:$D$55</formula1>
    </dataValidation>
    <dataValidation type="list" allowBlank="1" showInputMessage="1" showErrorMessage="1" sqref="G16">
      <formula1>$G$41:$G$50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Plan9">
    <tabColor rgb="FF92D050"/>
    <pageSetUpPr fitToPage="1"/>
  </sheetPr>
  <dimension ref="A1:L46"/>
  <sheetViews>
    <sheetView view="pageBreakPreview" zoomScaleNormal="130" zoomScaleSheetLayoutView="100" zoomScalePageLayoutView="125" workbookViewId="0">
      <selection activeCell="B12" sqref="B12"/>
    </sheetView>
  </sheetViews>
  <sheetFormatPr defaultRowHeight="12.75"/>
  <cols>
    <col min="1" max="1" width="0.85546875" style="59" customWidth="1"/>
    <col min="2" max="2" width="4.28515625" style="59" customWidth="1"/>
    <col min="3" max="3" width="15.7109375" style="59" customWidth="1"/>
    <col min="4" max="4" width="46.85546875" style="59" customWidth="1"/>
    <col min="5" max="5" width="1.7109375" style="59" customWidth="1"/>
    <col min="6" max="6" width="15.7109375" style="59" customWidth="1"/>
    <col min="7" max="7" width="50.28515625" style="59" customWidth="1"/>
    <col min="8" max="8" width="1.5703125" style="59" customWidth="1"/>
    <col min="9" max="11" width="9.140625" style="59"/>
    <col min="12" max="12" width="104.28515625" style="59" customWidth="1"/>
    <col min="13" max="16384" width="9.140625" style="59"/>
  </cols>
  <sheetData>
    <row r="1" spans="1:12" ht="5.0999999999999996" customHeight="1">
      <c r="A1" s="58"/>
      <c r="B1" s="58"/>
      <c r="C1" s="151"/>
      <c r="D1" s="151"/>
      <c r="E1" s="151"/>
      <c r="F1" s="151"/>
      <c r="G1" s="151"/>
      <c r="H1" s="151"/>
      <c r="I1" s="151"/>
    </row>
    <row r="2" spans="1:12" ht="15.75">
      <c r="A2" s="58"/>
      <c r="B2" s="58"/>
      <c r="C2" s="151"/>
      <c r="D2" s="507" t="str">
        <f>'1. Oficialização da Demanda'!E2</f>
        <v>NORMA ADMINISTRATIVA - ROTINA: FLUXO DE PROCESSOS</v>
      </c>
      <c r="E2" s="507"/>
      <c r="F2" s="507"/>
      <c r="G2" s="507"/>
      <c r="H2" s="56"/>
      <c r="I2" s="56"/>
    </row>
    <row r="3" spans="1:12" ht="15">
      <c r="A3" s="58"/>
      <c r="B3" s="58"/>
      <c r="C3" s="151"/>
      <c r="D3" s="508" t="str">
        <f>'1. Oficialização da Demanda'!E3</f>
        <v>AQUISIÇÃO DE BENS MATERIAIS</v>
      </c>
      <c r="E3" s="508"/>
      <c r="F3" s="508"/>
      <c r="G3" s="508"/>
      <c r="H3" s="57"/>
      <c r="I3" s="57"/>
    </row>
    <row r="4" spans="1:12">
      <c r="A4" s="58"/>
      <c r="B4" s="58"/>
      <c r="C4" s="151"/>
      <c r="D4" s="509" t="str">
        <f>'1. Oficialização da Demanda'!E4</f>
        <v>FOLHA DE INFORMAÇÃO</v>
      </c>
      <c r="E4" s="509"/>
      <c r="F4" s="509"/>
      <c r="G4" s="509"/>
      <c r="H4" s="83"/>
      <c r="I4" s="83"/>
    </row>
    <row r="5" spans="1:12" ht="12.75" customHeight="1">
      <c r="A5" s="58"/>
      <c r="B5" s="58"/>
      <c r="C5" s="151"/>
      <c r="D5" s="510" t="str">
        <f>'1. Oficialização da Demanda'!E5</f>
        <v>Nº 01 - PROCESSOS DE AQUISIÇÃO DE BENS PARA DESENVOLVIMENTO DE PESQUISAS</v>
      </c>
      <c r="E5" s="510"/>
      <c r="F5" s="510"/>
      <c r="G5" s="510"/>
      <c r="H5" s="84"/>
      <c r="I5" s="84"/>
    </row>
    <row r="6" spans="1:12" ht="42.75" customHeight="1">
      <c r="A6" s="58"/>
      <c r="B6" s="58"/>
      <c r="C6" s="151"/>
      <c r="D6" s="511" t="str">
        <f>'1. Oficialização da Demanda'!E6</f>
        <v>D    I    R    A    P</v>
      </c>
      <c r="E6" s="511"/>
      <c r="F6" s="511"/>
      <c r="G6" s="511"/>
      <c r="H6" s="85"/>
      <c r="I6" s="85"/>
    </row>
    <row r="7" spans="1:12" ht="15.75">
      <c r="A7" s="58"/>
      <c r="B7" s="58"/>
      <c r="C7" s="151"/>
      <c r="D7" s="513" t="s">
        <v>361</v>
      </c>
      <c r="E7" s="513"/>
      <c r="F7" s="513"/>
      <c r="G7" s="513"/>
      <c r="H7" s="86"/>
      <c r="I7" s="86"/>
    </row>
    <row r="8" spans="1:12" s="157" customFormat="1" ht="30" customHeight="1">
      <c r="A8" s="154"/>
      <c r="B8" s="223"/>
      <c r="C8" s="650" t="s">
        <v>290</v>
      </c>
      <c r="D8" s="650"/>
      <c r="E8" s="650"/>
      <c r="F8" s="650"/>
      <c r="G8" s="650"/>
      <c r="H8" s="155"/>
      <c r="I8" s="156"/>
    </row>
    <row r="9" spans="1:12">
      <c r="A9" s="158"/>
      <c r="B9" s="60"/>
      <c r="C9" s="159"/>
      <c r="D9" s="160"/>
      <c r="E9" s="160"/>
      <c r="F9" s="160"/>
      <c r="G9" s="160"/>
      <c r="H9" s="58"/>
    </row>
    <row r="10" spans="1:12" s="74" customFormat="1" ht="20.25" customHeight="1">
      <c r="A10" s="288"/>
      <c r="B10" s="288"/>
      <c r="C10" s="518" t="s">
        <v>235</v>
      </c>
      <c r="D10" s="518"/>
      <c r="E10" s="651" t="str">
        <f>'1. Oficialização da Demanda'!I11</f>
        <v>Revisão: 2018.09.14</v>
      </c>
      <c r="F10" s="651"/>
      <c r="G10" s="651"/>
      <c r="H10" s="288"/>
      <c r="L10" s="385" t="s">
        <v>362</v>
      </c>
    </row>
    <row r="11" spans="1:12" ht="36" customHeight="1">
      <c r="A11" s="60"/>
      <c r="B11" s="289" t="s">
        <v>163</v>
      </c>
      <c r="C11" s="289" t="s">
        <v>35</v>
      </c>
      <c r="D11" s="289" t="s">
        <v>230</v>
      </c>
      <c r="E11" s="652" t="s">
        <v>234</v>
      </c>
      <c r="F11" s="653"/>
      <c r="G11" s="654"/>
      <c r="H11" s="60"/>
      <c r="K11" s="205"/>
      <c r="L11" s="371" t="s">
        <v>233</v>
      </c>
    </row>
    <row r="12" spans="1:12" ht="54.75" customHeight="1">
      <c r="A12" s="60"/>
      <c r="B12" s="387">
        <v>1</v>
      </c>
      <c r="C12" s="293"/>
      <c r="D12" s="294" t="s">
        <v>233</v>
      </c>
      <c r="E12" s="559" t="s">
        <v>272</v>
      </c>
      <c r="F12" s="560"/>
      <c r="G12" s="561"/>
      <c r="H12" s="68"/>
      <c r="I12" s="165"/>
      <c r="K12" s="205"/>
      <c r="L12" s="364" t="s">
        <v>363</v>
      </c>
    </row>
    <row r="13" spans="1:12" ht="54.75" customHeight="1">
      <c r="A13" s="60"/>
      <c r="B13" s="387">
        <f>B12+1</f>
        <v>2</v>
      </c>
      <c r="C13" s="293"/>
      <c r="D13" s="294" t="s">
        <v>233</v>
      </c>
      <c r="E13" s="559"/>
      <c r="F13" s="560"/>
      <c r="G13" s="561"/>
      <c r="H13" s="68"/>
      <c r="I13" s="165"/>
      <c r="K13" s="205"/>
      <c r="L13" s="364" t="s">
        <v>236</v>
      </c>
    </row>
    <row r="14" spans="1:12" ht="54.75" customHeight="1">
      <c r="A14" s="60"/>
      <c r="B14" s="387">
        <f t="shared" ref="B14:B23" si="0">B13+1</f>
        <v>3</v>
      </c>
      <c r="C14" s="293"/>
      <c r="D14" s="294" t="s">
        <v>233</v>
      </c>
      <c r="E14" s="559"/>
      <c r="F14" s="560"/>
      <c r="G14" s="561"/>
      <c r="H14" s="68"/>
      <c r="I14" s="165"/>
      <c r="K14" s="205"/>
      <c r="L14" s="364" t="s">
        <v>237</v>
      </c>
    </row>
    <row r="15" spans="1:12" ht="54.75" customHeight="1">
      <c r="A15" s="60"/>
      <c r="B15" s="387">
        <f t="shared" si="0"/>
        <v>4</v>
      </c>
      <c r="C15" s="293"/>
      <c r="D15" s="294" t="s">
        <v>233</v>
      </c>
      <c r="E15" s="559"/>
      <c r="F15" s="560"/>
      <c r="G15" s="561"/>
      <c r="H15" s="68"/>
      <c r="I15" s="165"/>
      <c r="K15" s="205"/>
      <c r="L15" s="364" t="s">
        <v>364</v>
      </c>
    </row>
    <row r="16" spans="1:12" ht="54.75" customHeight="1">
      <c r="A16" s="60"/>
      <c r="B16" s="387">
        <f t="shared" si="0"/>
        <v>5</v>
      </c>
      <c r="C16" s="293"/>
      <c r="D16" s="294" t="s">
        <v>233</v>
      </c>
      <c r="E16" s="559"/>
      <c r="F16" s="560"/>
      <c r="G16" s="561"/>
      <c r="H16" s="68"/>
      <c r="I16" s="165"/>
      <c r="K16" s="205"/>
      <c r="L16" s="364" t="s">
        <v>365</v>
      </c>
    </row>
    <row r="17" spans="1:12" ht="54.75" customHeight="1">
      <c r="A17" s="60"/>
      <c r="B17" s="387">
        <f t="shared" si="0"/>
        <v>6</v>
      </c>
      <c r="C17" s="293"/>
      <c r="D17" s="294" t="s">
        <v>233</v>
      </c>
      <c r="E17" s="559"/>
      <c r="F17" s="560"/>
      <c r="G17" s="561"/>
      <c r="H17" s="68"/>
      <c r="I17" s="165"/>
      <c r="K17" s="205"/>
      <c r="L17" s="364" t="s">
        <v>238</v>
      </c>
    </row>
    <row r="18" spans="1:12" ht="54.75" customHeight="1">
      <c r="A18" s="60"/>
      <c r="B18" s="387">
        <f t="shared" si="0"/>
        <v>7</v>
      </c>
      <c r="C18" s="293"/>
      <c r="D18" s="294" t="s">
        <v>233</v>
      </c>
      <c r="E18" s="559"/>
      <c r="F18" s="560"/>
      <c r="G18" s="561"/>
      <c r="H18" s="68"/>
      <c r="I18" s="165"/>
      <c r="K18" s="205"/>
      <c r="L18" s="364" t="s">
        <v>231</v>
      </c>
    </row>
    <row r="19" spans="1:12" ht="54.75" customHeight="1">
      <c r="A19" s="60"/>
      <c r="B19" s="387">
        <f t="shared" si="0"/>
        <v>8</v>
      </c>
      <c r="C19" s="293"/>
      <c r="D19" s="294" t="s">
        <v>233</v>
      </c>
      <c r="E19" s="559"/>
      <c r="F19" s="560"/>
      <c r="G19" s="561"/>
      <c r="H19" s="68"/>
      <c r="I19" s="165"/>
      <c r="K19" s="205"/>
      <c r="L19" s="364" t="s">
        <v>366</v>
      </c>
    </row>
    <row r="20" spans="1:12" ht="54.75" customHeight="1">
      <c r="A20" s="60"/>
      <c r="B20" s="387">
        <f t="shared" si="0"/>
        <v>9</v>
      </c>
      <c r="C20" s="293"/>
      <c r="D20" s="294" t="s">
        <v>233</v>
      </c>
      <c r="E20" s="559"/>
      <c r="F20" s="560"/>
      <c r="G20" s="561"/>
      <c r="H20" s="68"/>
      <c r="I20" s="165"/>
      <c r="K20" s="205"/>
      <c r="L20" s="364" t="s">
        <v>369</v>
      </c>
    </row>
    <row r="21" spans="1:12" ht="54.75" customHeight="1">
      <c r="A21" s="60"/>
      <c r="B21" s="387">
        <f t="shared" si="0"/>
        <v>10</v>
      </c>
      <c r="C21" s="293"/>
      <c r="D21" s="294" t="s">
        <v>233</v>
      </c>
      <c r="E21" s="559"/>
      <c r="F21" s="560"/>
      <c r="G21" s="561"/>
      <c r="H21" s="68"/>
      <c r="I21" s="165"/>
      <c r="K21" s="205"/>
      <c r="L21" s="364" t="s">
        <v>370</v>
      </c>
    </row>
    <row r="22" spans="1:12" ht="54.75" customHeight="1">
      <c r="A22" s="60"/>
      <c r="B22" s="387">
        <f t="shared" si="0"/>
        <v>11</v>
      </c>
      <c r="C22" s="293"/>
      <c r="D22" s="294" t="s">
        <v>233</v>
      </c>
      <c r="E22" s="559"/>
      <c r="F22" s="560"/>
      <c r="G22" s="561"/>
      <c r="H22" s="68"/>
      <c r="I22" s="165"/>
      <c r="K22" s="205"/>
      <c r="L22" s="364" t="s">
        <v>371</v>
      </c>
    </row>
    <row r="23" spans="1:12" ht="54.75" customHeight="1">
      <c r="A23" s="60"/>
      <c r="B23" s="387">
        <f t="shared" si="0"/>
        <v>12</v>
      </c>
      <c r="C23" s="293"/>
      <c r="D23" s="294" t="s">
        <v>233</v>
      </c>
      <c r="E23" s="559"/>
      <c r="F23" s="560"/>
      <c r="G23" s="561"/>
      <c r="H23" s="68"/>
      <c r="I23" s="165"/>
      <c r="K23" s="205"/>
      <c r="L23" s="364" t="s">
        <v>372</v>
      </c>
    </row>
    <row r="24" spans="1:12" ht="18.75">
      <c r="A24" s="60"/>
      <c r="B24" s="290"/>
      <c r="C24" s="290"/>
      <c r="D24" s="291"/>
      <c r="E24" s="292"/>
      <c r="F24" s="292"/>
      <c r="G24" s="292"/>
      <c r="H24" s="68"/>
      <c r="I24" s="165"/>
      <c r="L24" s="364" t="s">
        <v>367</v>
      </c>
    </row>
    <row r="25" spans="1:12" ht="31.5" customHeight="1">
      <c r="A25" s="60"/>
      <c r="B25" s="290"/>
      <c r="C25" s="503" t="s">
        <v>341</v>
      </c>
      <c r="D25" s="503"/>
      <c r="E25" s="503"/>
      <c r="F25" s="503"/>
      <c r="G25" s="503"/>
      <c r="H25" s="68"/>
      <c r="I25" s="165"/>
      <c r="L25" s="364" t="s">
        <v>340</v>
      </c>
    </row>
    <row r="26" spans="1:12" ht="18.75">
      <c r="A26" s="60"/>
      <c r="B26" s="60"/>
      <c r="C26" s="168"/>
      <c r="D26" s="168"/>
      <c r="E26" s="168"/>
      <c r="F26" s="168"/>
      <c r="G26" s="168"/>
      <c r="H26" s="60"/>
      <c r="L26" s="364" t="s">
        <v>232</v>
      </c>
    </row>
    <row r="27" spans="1:12">
      <c r="A27" s="60"/>
      <c r="B27" s="60"/>
      <c r="C27" s="169" t="s">
        <v>198</v>
      </c>
      <c r="D27" s="170" t="s">
        <v>314</v>
      </c>
      <c r="E27" s="60"/>
      <c r="F27" s="169" t="s">
        <v>199</v>
      </c>
      <c r="G27" s="170" t="s">
        <v>320</v>
      </c>
      <c r="H27" s="60"/>
    </row>
    <row r="28" spans="1:12">
      <c r="A28" s="60"/>
      <c r="B28" s="60"/>
      <c r="C28" s="171" t="s">
        <v>52</v>
      </c>
      <c r="D28" s="376" t="str">
        <f>'2. Estudo Preliminar'!C21</f>
        <v>e sobrenome preenchimento obrigatório</v>
      </c>
      <c r="E28" s="60"/>
      <c r="F28" s="171" t="s">
        <v>52</v>
      </c>
      <c r="G28" s="376" t="str">
        <f>'2. Estudo Preliminar'!F21</f>
        <v>e sobrenome preenchimento obrigatório, se houver</v>
      </c>
      <c r="H28" s="60"/>
    </row>
    <row r="29" spans="1:12">
      <c r="A29" s="60"/>
      <c r="B29" s="60"/>
      <c r="C29" s="171" t="s">
        <v>51</v>
      </c>
      <c r="D29" s="376" t="str">
        <f>'2. Estudo Preliminar'!C22</f>
        <v>preenchimento obrigatório</v>
      </c>
      <c r="E29" s="60"/>
      <c r="F29" s="171" t="s">
        <v>51</v>
      </c>
      <c r="G29" s="376" t="str">
        <f>'2. Estudo Preliminar'!F22</f>
        <v>e sobrenome preenchimento obrigatório, se houver</v>
      </c>
      <c r="H29" s="60"/>
    </row>
    <row r="30" spans="1:12">
      <c r="A30" s="60"/>
      <c r="B30" s="60"/>
      <c r="C30" s="171" t="s">
        <v>50</v>
      </c>
      <c r="D30" s="376" t="str">
        <f>'2. Estudo Preliminar'!C23</f>
        <v>preenchimento obrigatório do Campus e Setor/Coorden.</v>
      </c>
      <c r="E30" s="60"/>
      <c r="F30" s="171" t="s">
        <v>50</v>
      </c>
      <c r="G30" s="376" t="str">
        <f>'2. Estudo Preliminar'!F23</f>
        <v>preenchimento obrigatório do Campus e Setor/Coorden.</v>
      </c>
      <c r="H30" s="60"/>
    </row>
    <row r="31" spans="1:12">
      <c r="A31" s="60"/>
      <c r="B31" s="60"/>
      <c r="C31" s="171" t="s">
        <v>49</v>
      </c>
      <c r="D31" s="376" t="str">
        <f>'2. Estudo Preliminar'!C24</f>
        <v>preenchimento obrigatório, preferencialmente instituc.</v>
      </c>
      <c r="E31" s="60"/>
      <c r="F31" s="171" t="s">
        <v>49</v>
      </c>
      <c r="G31" s="376" t="str">
        <f>'2. Estudo Preliminar'!F24</f>
        <v>preenchimento obrigatório, preferencialmente instituc.</v>
      </c>
      <c r="H31" s="60"/>
    </row>
    <row r="32" spans="1:12">
      <c r="A32" s="60"/>
      <c r="B32" s="60"/>
      <c r="C32" s="171" t="s">
        <v>48</v>
      </c>
      <c r="D32" s="376" t="str">
        <f>'2. Estudo Preliminar'!C25</f>
        <v>preenchimento obrigatório, preferencialmente celular</v>
      </c>
      <c r="E32" s="60"/>
      <c r="F32" s="171" t="s">
        <v>48</v>
      </c>
      <c r="G32" s="376" t="str">
        <f>'2. Estudo Preliminar'!F25</f>
        <v>preenchimento obrigatório, preferencialmente celular</v>
      </c>
      <c r="H32" s="60"/>
    </row>
    <row r="33" spans="1:8">
      <c r="A33" s="60"/>
      <c r="B33" s="60"/>
      <c r="C33" s="172" t="s">
        <v>47</v>
      </c>
      <c r="D33" s="376"/>
      <c r="E33" s="60"/>
      <c r="F33" s="172" t="s">
        <v>47</v>
      </c>
      <c r="G33" s="376"/>
      <c r="H33" s="60"/>
    </row>
    <row r="34" spans="1:8" ht="33.75" customHeight="1">
      <c r="A34" s="60"/>
      <c r="B34" s="60"/>
      <c r="C34" s="172" t="s">
        <v>97</v>
      </c>
      <c r="D34" s="386"/>
      <c r="E34" s="173"/>
      <c r="F34" s="172" t="s">
        <v>97</v>
      </c>
      <c r="G34" s="386"/>
      <c r="H34" s="60"/>
    </row>
    <row r="35" spans="1:8" ht="31.5" customHeight="1">
      <c r="A35" s="58"/>
      <c r="B35" s="58"/>
      <c r="C35" s="649" t="s">
        <v>368</v>
      </c>
      <c r="D35" s="649"/>
      <c r="E35" s="649"/>
      <c r="F35" s="649"/>
      <c r="G35" s="649"/>
      <c r="H35" s="58"/>
    </row>
    <row r="46" spans="1:8" ht="15">
      <c r="F46" s="205"/>
    </row>
  </sheetData>
  <sheetProtection password="9630" sheet="1" objects="1" scenarios="1" formatCells="0" selectLockedCells="1"/>
  <dataConsolidate/>
  <mergeCells count="24">
    <mergeCell ref="D2:G2"/>
    <mergeCell ref="D3:G3"/>
    <mergeCell ref="D4:G4"/>
    <mergeCell ref="D5:G5"/>
    <mergeCell ref="D6:G6"/>
    <mergeCell ref="D7:G7"/>
    <mergeCell ref="C8:G8"/>
    <mergeCell ref="C10:D10"/>
    <mergeCell ref="E10:G10"/>
    <mergeCell ref="E11:G11"/>
    <mergeCell ref="E12:G12"/>
    <mergeCell ref="E17:G17"/>
    <mergeCell ref="E16:G16"/>
    <mergeCell ref="E15:G15"/>
    <mergeCell ref="E13:G13"/>
    <mergeCell ref="E14:G14"/>
    <mergeCell ref="E18:G18"/>
    <mergeCell ref="E19:G19"/>
    <mergeCell ref="C35:G35"/>
    <mergeCell ref="E20:G20"/>
    <mergeCell ref="E21:G21"/>
    <mergeCell ref="E22:G22"/>
    <mergeCell ref="E23:G23"/>
    <mergeCell ref="C25:G25"/>
  </mergeCells>
  <dataValidations count="1">
    <dataValidation type="list" allowBlank="1" showInputMessage="1" showErrorMessage="1" sqref="D12:D23">
      <formula1>$L$11:$L$24</formula1>
    </dataValidation>
  </dataValidations>
  <printOptions horizontalCentered="1"/>
  <pageMargins left="0.62992125984251968" right="0.31496062992125984" top="0.59055118110236227" bottom="0.3937007874015748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0"/>
  <dimension ref="B1:J41"/>
  <sheetViews>
    <sheetView topLeftCell="A22" workbookViewId="0">
      <selection activeCell="C31" sqref="C31"/>
    </sheetView>
  </sheetViews>
  <sheetFormatPr defaultColWidth="8.85546875" defaultRowHeight="15"/>
  <cols>
    <col min="1" max="1" width="4" customWidth="1"/>
    <col min="2" max="2" width="11.85546875" customWidth="1"/>
    <col min="3" max="3" width="56.7109375" customWidth="1"/>
    <col min="4" max="4" width="8.85546875" hidden="1" customWidth="1"/>
    <col min="5" max="5" width="4" customWidth="1"/>
    <col min="6" max="6" width="26.140625" style="19" bestFit="1" customWidth="1"/>
    <col min="7" max="7" width="15" style="19" bestFit="1" customWidth="1"/>
    <col min="8" max="8" width="18.28515625" style="19" customWidth="1"/>
    <col min="9" max="9" width="9.140625" style="78" customWidth="1"/>
    <col min="10" max="10" width="50.42578125" style="116" bestFit="1" customWidth="1"/>
  </cols>
  <sheetData>
    <row r="1" spans="2:10">
      <c r="B1" s="488" t="s">
        <v>43</v>
      </c>
      <c r="C1" s="489"/>
      <c r="D1" s="149"/>
      <c r="F1" s="401" t="s">
        <v>162</v>
      </c>
      <c r="G1" s="397"/>
      <c r="H1" s="405"/>
    </row>
    <row r="2" spans="2:10">
      <c r="B2" s="80" t="s">
        <v>163</v>
      </c>
      <c r="C2" s="80" t="s">
        <v>137</v>
      </c>
      <c r="D2" s="80" t="s">
        <v>163</v>
      </c>
      <c r="F2" s="402" t="s">
        <v>41</v>
      </c>
      <c r="G2" s="398" t="s">
        <v>42</v>
      </c>
      <c r="H2" s="406" t="s">
        <v>44</v>
      </c>
    </row>
    <row r="3" spans="2:10">
      <c r="B3" s="113">
        <v>0</v>
      </c>
      <c r="C3" s="80" t="s">
        <v>213</v>
      </c>
      <c r="D3" s="113" t="s">
        <v>138</v>
      </c>
      <c r="F3" s="403" t="s">
        <v>240</v>
      </c>
      <c r="G3" s="399" t="s">
        <v>240</v>
      </c>
      <c r="H3" s="407" t="s">
        <v>240</v>
      </c>
    </row>
    <row r="4" spans="2:10" ht="38.25">
      <c r="B4" s="81">
        <v>1</v>
      </c>
      <c r="C4" s="295" t="s">
        <v>101</v>
      </c>
      <c r="D4" s="81">
        <v>1</v>
      </c>
      <c r="F4" s="404" t="s">
        <v>139</v>
      </c>
      <c r="G4" s="400" t="s">
        <v>140</v>
      </c>
      <c r="H4" s="408" t="s">
        <v>139</v>
      </c>
    </row>
    <row r="5" spans="2:10" ht="38.25">
      <c r="B5" s="82">
        <v>2</v>
      </c>
      <c r="C5" s="295" t="s">
        <v>101</v>
      </c>
      <c r="D5" s="82">
        <v>2</v>
      </c>
      <c r="F5" s="404" t="s">
        <v>140</v>
      </c>
      <c r="G5" s="400" t="s">
        <v>141</v>
      </c>
      <c r="H5" s="408" t="s">
        <v>143</v>
      </c>
    </row>
    <row r="6" spans="2:10" ht="38.25">
      <c r="B6" s="117">
        <v>3</v>
      </c>
      <c r="C6" s="295" t="s">
        <v>102</v>
      </c>
      <c r="D6" s="117">
        <v>3</v>
      </c>
      <c r="F6" s="404" t="s">
        <v>141</v>
      </c>
      <c r="G6" s="400" t="s">
        <v>144</v>
      </c>
      <c r="H6" s="408" t="s">
        <v>142</v>
      </c>
    </row>
    <row r="7" spans="2:10" ht="38.25">
      <c r="B7" s="82">
        <v>4</v>
      </c>
      <c r="C7" s="295" t="s">
        <v>103</v>
      </c>
      <c r="D7" s="82">
        <v>4</v>
      </c>
      <c r="F7" s="404" t="s">
        <v>142</v>
      </c>
      <c r="G7" s="400" t="s">
        <v>145</v>
      </c>
      <c r="H7" s="408" t="s">
        <v>148</v>
      </c>
    </row>
    <row r="8" spans="2:10" ht="38.25">
      <c r="B8" s="117">
        <v>5</v>
      </c>
      <c r="C8" s="295" t="s">
        <v>104</v>
      </c>
      <c r="D8" s="117">
        <v>5</v>
      </c>
      <c r="F8" s="404" t="s">
        <v>143</v>
      </c>
      <c r="G8" s="400" t="s">
        <v>147</v>
      </c>
      <c r="H8" s="408" t="s">
        <v>160</v>
      </c>
    </row>
    <row r="9" spans="2:10" ht="18.75">
      <c r="B9" s="82">
        <v>6</v>
      </c>
      <c r="C9" s="295" t="s">
        <v>105</v>
      </c>
      <c r="D9" s="82">
        <v>6</v>
      </c>
      <c r="F9" s="404" t="s">
        <v>144</v>
      </c>
      <c r="G9" s="400" t="s">
        <v>150</v>
      </c>
      <c r="H9" s="408" t="s">
        <v>152</v>
      </c>
    </row>
    <row r="10" spans="2:10" ht="38.25">
      <c r="B10" s="117">
        <v>7</v>
      </c>
      <c r="C10" s="295" t="s">
        <v>106</v>
      </c>
      <c r="D10" s="117">
        <v>7</v>
      </c>
      <c r="F10" s="404" t="s">
        <v>145</v>
      </c>
      <c r="G10" s="400" t="s">
        <v>151</v>
      </c>
      <c r="H10" s="408" t="s">
        <v>155</v>
      </c>
      <c r="J10" s="115"/>
    </row>
    <row r="11" spans="2:10" ht="25.5">
      <c r="B11" s="82">
        <v>8</v>
      </c>
      <c r="C11" s="296" t="s">
        <v>107</v>
      </c>
      <c r="D11" s="82">
        <v>8</v>
      </c>
      <c r="F11" s="404" t="s">
        <v>146</v>
      </c>
      <c r="G11" s="400" t="s">
        <v>152</v>
      </c>
      <c r="H11" s="408" t="s">
        <v>161</v>
      </c>
    </row>
    <row r="12" spans="2:10" ht="38.25">
      <c r="B12" s="117">
        <v>9</v>
      </c>
      <c r="C12" s="296" t="s">
        <v>108</v>
      </c>
      <c r="D12" s="117">
        <v>9</v>
      </c>
      <c r="F12" s="404" t="s">
        <v>147</v>
      </c>
      <c r="G12" s="400" t="s">
        <v>153</v>
      </c>
      <c r="H12" s="408" t="s">
        <v>151</v>
      </c>
    </row>
    <row r="13" spans="2:10" ht="76.5">
      <c r="B13" s="82">
        <v>10</v>
      </c>
      <c r="C13" s="296" t="s">
        <v>109</v>
      </c>
      <c r="D13" s="82">
        <v>10</v>
      </c>
      <c r="F13" s="404" t="s">
        <v>148</v>
      </c>
      <c r="G13" s="400" t="s">
        <v>155</v>
      </c>
      <c r="H13" s="79"/>
    </row>
    <row r="14" spans="2:10" ht="38.25">
      <c r="B14" s="117">
        <v>11</v>
      </c>
      <c r="C14" s="296" t="s">
        <v>110</v>
      </c>
      <c r="D14" s="117">
        <v>11</v>
      </c>
      <c r="F14" s="404" t="s">
        <v>149</v>
      </c>
      <c r="G14" s="400" t="s">
        <v>156</v>
      </c>
      <c r="H14" s="79"/>
    </row>
    <row r="15" spans="2:10" ht="18.75">
      <c r="B15" s="82">
        <v>12</v>
      </c>
      <c r="C15" s="296" t="s">
        <v>111</v>
      </c>
      <c r="D15" s="82">
        <v>12</v>
      </c>
      <c r="F15" s="404" t="s">
        <v>150</v>
      </c>
      <c r="G15" s="400" t="s">
        <v>157</v>
      </c>
      <c r="H15" s="79"/>
    </row>
    <row r="16" spans="2:10" ht="25.5">
      <c r="B16" s="117">
        <v>13</v>
      </c>
      <c r="C16" s="296" t="s">
        <v>112</v>
      </c>
      <c r="D16" s="117">
        <v>13</v>
      </c>
      <c r="F16" s="404" t="s">
        <v>151</v>
      </c>
      <c r="G16" s="400" t="s">
        <v>158</v>
      </c>
      <c r="H16" s="79"/>
    </row>
    <row r="17" spans="2:8" ht="18.75">
      <c r="B17" s="82">
        <v>14</v>
      </c>
      <c r="C17" s="296" t="s">
        <v>113</v>
      </c>
      <c r="D17" s="82">
        <v>14</v>
      </c>
      <c r="F17" s="404" t="s">
        <v>152</v>
      </c>
      <c r="G17" s="400" t="s">
        <v>159</v>
      </c>
      <c r="H17" s="79"/>
    </row>
    <row r="18" spans="2:8" ht="51">
      <c r="B18" s="117">
        <v>15</v>
      </c>
      <c r="C18" s="296" t="s">
        <v>114</v>
      </c>
      <c r="D18" s="117">
        <v>15</v>
      </c>
      <c r="F18" s="404" t="s">
        <v>153</v>
      </c>
      <c r="G18" s="79"/>
      <c r="H18" s="79"/>
    </row>
    <row r="19" spans="2:8" ht="38.25">
      <c r="B19" s="82">
        <v>16</v>
      </c>
      <c r="C19" s="296" t="s">
        <v>115</v>
      </c>
      <c r="D19" s="82">
        <v>16</v>
      </c>
      <c r="F19" s="404" t="s">
        <v>154</v>
      </c>
      <c r="G19" s="79"/>
      <c r="H19" s="79"/>
    </row>
    <row r="20" spans="2:8" ht="25.5">
      <c r="B20" s="117">
        <v>17</v>
      </c>
      <c r="C20" s="296" t="s">
        <v>116</v>
      </c>
      <c r="D20" s="117">
        <v>17</v>
      </c>
      <c r="F20" s="404" t="s">
        <v>155</v>
      </c>
      <c r="G20" s="79"/>
      <c r="H20" s="79"/>
    </row>
    <row r="21" spans="2:8" ht="18.75">
      <c r="B21" s="82">
        <v>18</v>
      </c>
      <c r="C21" s="296" t="s">
        <v>117</v>
      </c>
      <c r="D21" s="82">
        <v>18</v>
      </c>
      <c r="F21" s="404" t="s">
        <v>156</v>
      </c>
      <c r="G21" s="79"/>
      <c r="H21" s="79"/>
    </row>
    <row r="22" spans="2:8" ht="25.5">
      <c r="B22" s="117">
        <v>19</v>
      </c>
      <c r="C22" s="296" t="s">
        <v>118</v>
      </c>
      <c r="D22" s="117">
        <v>19</v>
      </c>
      <c r="F22" s="404" t="s">
        <v>157</v>
      </c>
      <c r="G22" s="79"/>
      <c r="H22" s="79"/>
    </row>
    <row r="23" spans="2:8" ht="76.5">
      <c r="B23" s="82">
        <v>20</v>
      </c>
      <c r="C23" s="296" t="s">
        <v>119</v>
      </c>
      <c r="D23" s="82">
        <v>20</v>
      </c>
      <c r="F23" s="404" t="s">
        <v>158</v>
      </c>
      <c r="G23" s="79"/>
      <c r="H23" s="79"/>
    </row>
    <row r="24" spans="2:8" ht="25.5">
      <c r="B24" s="117">
        <v>21</v>
      </c>
      <c r="C24" s="297" t="s">
        <v>120</v>
      </c>
      <c r="D24" s="117">
        <v>21</v>
      </c>
      <c r="F24" s="404" t="s">
        <v>159</v>
      </c>
      <c r="G24" s="79"/>
      <c r="H24" s="79"/>
    </row>
    <row r="25" spans="2:8" ht="25.5">
      <c r="B25" s="82">
        <v>22</v>
      </c>
      <c r="C25" s="297" t="s">
        <v>121</v>
      </c>
      <c r="D25" s="82">
        <v>22</v>
      </c>
    </row>
    <row r="26" spans="2:8">
      <c r="B26" s="117">
        <v>23</v>
      </c>
      <c r="C26" s="297" t="s">
        <v>122</v>
      </c>
      <c r="D26" s="117">
        <v>23</v>
      </c>
    </row>
    <row r="27" spans="2:8" ht="38.25">
      <c r="B27" s="82">
        <v>24</v>
      </c>
      <c r="C27" s="297" t="s">
        <v>123</v>
      </c>
      <c r="D27" s="82">
        <v>24</v>
      </c>
    </row>
    <row r="28" spans="2:8" ht="51">
      <c r="B28" s="117">
        <v>25</v>
      </c>
      <c r="C28" s="297" t="s">
        <v>124</v>
      </c>
      <c r="D28" s="117">
        <v>25</v>
      </c>
    </row>
    <row r="29" spans="2:8" ht="38.25">
      <c r="B29" s="82">
        <v>26</v>
      </c>
      <c r="C29" s="297" t="s">
        <v>125</v>
      </c>
      <c r="D29" s="82">
        <v>26</v>
      </c>
    </row>
    <row r="30" spans="2:8" ht="38.25">
      <c r="B30" s="117">
        <v>27</v>
      </c>
      <c r="C30" s="297" t="s">
        <v>126</v>
      </c>
      <c r="D30" s="117">
        <v>27</v>
      </c>
    </row>
    <row r="31" spans="2:8" ht="38.25">
      <c r="B31" s="82">
        <v>28</v>
      </c>
      <c r="C31" s="297" t="s">
        <v>127</v>
      </c>
      <c r="D31" s="82">
        <v>28</v>
      </c>
    </row>
    <row r="32" spans="2:8" ht="25.5">
      <c r="B32" s="117">
        <v>29</v>
      </c>
      <c r="C32" s="297" t="s">
        <v>128</v>
      </c>
      <c r="D32" s="117">
        <v>29</v>
      </c>
    </row>
    <row r="33" spans="2:4" ht="38.25">
      <c r="B33" s="82">
        <v>30</v>
      </c>
      <c r="C33" s="297" t="s">
        <v>129</v>
      </c>
      <c r="D33" s="82">
        <v>30</v>
      </c>
    </row>
    <row r="34" spans="2:4" ht="51">
      <c r="B34" s="117">
        <v>31</v>
      </c>
      <c r="C34" s="297" t="s">
        <v>130</v>
      </c>
      <c r="D34" s="117">
        <v>31</v>
      </c>
    </row>
    <row r="35" spans="2:4" ht="38.25">
      <c r="B35" s="82">
        <v>32</v>
      </c>
      <c r="C35" s="297" t="s">
        <v>131</v>
      </c>
      <c r="D35" s="82">
        <v>32</v>
      </c>
    </row>
    <row r="36" spans="2:4" ht="51">
      <c r="B36" s="117">
        <v>33</v>
      </c>
      <c r="C36" s="297" t="s">
        <v>132</v>
      </c>
      <c r="D36" s="117">
        <v>33</v>
      </c>
    </row>
    <row r="37" spans="2:4" ht="38.25">
      <c r="B37" s="82">
        <v>34</v>
      </c>
      <c r="C37" s="297" t="s">
        <v>133</v>
      </c>
      <c r="D37" s="82">
        <v>34</v>
      </c>
    </row>
    <row r="38" spans="2:4" ht="25.5">
      <c r="B38" s="117">
        <v>35</v>
      </c>
      <c r="C38" s="297" t="s">
        <v>134</v>
      </c>
      <c r="D38" s="117">
        <v>35</v>
      </c>
    </row>
    <row r="39" spans="2:4" ht="25.5">
      <c r="B39" s="82">
        <v>36</v>
      </c>
      <c r="C39" s="297" t="s">
        <v>135</v>
      </c>
      <c r="D39" s="82">
        <v>36</v>
      </c>
    </row>
    <row r="40" spans="2:4" ht="38.25">
      <c r="B40" s="117">
        <v>37</v>
      </c>
      <c r="C40" s="297" t="s">
        <v>136</v>
      </c>
      <c r="D40" s="117">
        <v>37</v>
      </c>
    </row>
    <row r="41" spans="2:4" ht="26.25" customHeight="1">
      <c r="B41" s="117" t="s">
        <v>211</v>
      </c>
      <c r="C41" s="298" t="s">
        <v>212</v>
      </c>
      <c r="D41" s="117" t="s">
        <v>211</v>
      </c>
    </row>
  </sheetData>
  <sheetProtection password="9630" sheet="1" selectLockedCells="1"/>
  <mergeCells count="1">
    <mergeCell ref="B1:C1"/>
  </mergeCells>
  <pageMargins left="0.511811024" right="0.511811024" top="0.78740157499999996" bottom="0.78740157499999996" header="0.31496062000000002" footer="0.31496062000000002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1"/>
  <dimension ref="A1:CI251"/>
  <sheetViews>
    <sheetView view="pageBreakPreview" zoomScale="85" zoomScaleNormal="85" zoomScaleSheetLayoutView="85" zoomScalePageLayoutView="115" workbookViewId="0">
      <selection activeCell="D14" sqref="D14"/>
    </sheetView>
  </sheetViews>
  <sheetFormatPr defaultColWidth="8.85546875" defaultRowHeight="15"/>
  <cols>
    <col min="1" max="1" width="23.42578125" style="202" customWidth="1"/>
    <col min="2" max="2" width="5.42578125" style="202" customWidth="1"/>
    <col min="3" max="3" width="7.7109375" style="202" customWidth="1"/>
    <col min="4" max="4" width="7.7109375" style="205" customWidth="1"/>
    <col min="5" max="5" width="85.5703125" style="205" customWidth="1"/>
    <col min="6" max="6" width="12.28515625" style="205" customWidth="1"/>
    <col min="7" max="7" width="9.85546875" style="205" customWidth="1"/>
    <col min="8" max="8" width="10.42578125" style="205" customWidth="1"/>
    <col min="9" max="10" width="16.28515625" style="205" customWidth="1"/>
    <col min="11" max="11" width="27" style="205" customWidth="1"/>
    <col min="12" max="12" width="21.85546875" style="205" customWidth="1"/>
    <col min="13" max="16" width="8.85546875" style="205"/>
    <col min="17" max="17" width="23.28515625" style="205" bestFit="1" customWidth="1"/>
    <col min="18" max="53" width="8.85546875" style="205"/>
    <col min="54" max="87" width="9.140625" style="202" customWidth="1"/>
    <col min="88" max="16384" width="8.85546875" style="205"/>
  </cols>
  <sheetData>
    <row r="1" spans="1:87" s="202" customFormat="1" ht="7.5" customHeight="1"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Q1" s="203"/>
    </row>
    <row r="2" spans="1:87" s="202" customFormat="1" ht="15.75">
      <c r="B2" s="151"/>
      <c r="C2" s="151"/>
      <c r="D2" s="151"/>
      <c r="E2" s="491" t="s">
        <v>7</v>
      </c>
      <c r="F2" s="491"/>
      <c r="G2" s="491"/>
      <c r="H2" s="491"/>
      <c r="I2" s="491"/>
      <c r="J2" s="491"/>
      <c r="K2" s="418"/>
      <c r="L2" s="418"/>
      <c r="M2" s="56"/>
      <c r="Q2" s="204"/>
    </row>
    <row r="3" spans="1:87" s="202" customFormat="1">
      <c r="B3" s="151"/>
      <c r="C3" s="151"/>
      <c r="D3" s="151"/>
      <c r="E3" s="495" t="s">
        <v>165</v>
      </c>
      <c r="F3" s="495"/>
      <c r="G3" s="495"/>
      <c r="H3" s="495"/>
      <c r="I3" s="495"/>
      <c r="J3" s="495"/>
      <c r="K3" s="421"/>
      <c r="L3" s="421"/>
      <c r="M3" s="57"/>
      <c r="Q3" s="204"/>
    </row>
    <row r="4" spans="1:87">
      <c r="B4" s="151"/>
      <c r="C4" s="151"/>
      <c r="D4" s="151"/>
      <c r="E4" s="496" t="s">
        <v>8</v>
      </c>
      <c r="F4" s="496"/>
      <c r="G4" s="496"/>
      <c r="H4" s="496"/>
      <c r="I4" s="496"/>
      <c r="J4" s="496"/>
      <c r="K4" s="422"/>
      <c r="L4" s="422"/>
      <c r="M4" s="1"/>
      <c r="Q4" s="204"/>
    </row>
    <row r="5" spans="1:87" ht="15" customHeight="1">
      <c r="B5" s="151"/>
      <c r="C5" s="151"/>
      <c r="D5" s="151"/>
      <c r="E5" s="497" t="s">
        <v>379</v>
      </c>
      <c r="F5" s="497"/>
      <c r="G5" s="497"/>
      <c r="H5" s="497"/>
      <c r="I5" s="497"/>
      <c r="J5" s="497"/>
      <c r="K5" s="423"/>
      <c r="L5" s="423"/>
      <c r="M5" s="3"/>
    </row>
    <row r="6" spans="1:87" ht="42.75">
      <c r="B6" s="151"/>
      <c r="C6" s="151"/>
      <c r="D6" s="151"/>
      <c r="E6" s="498" t="s">
        <v>9</v>
      </c>
      <c r="F6" s="498"/>
      <c r="G6" s="498"/>
      <c r="H6" s="498"/>
      <c r="I6" s="498"/>
      <c r="J6" s="498"/>
      <c r="K6" s="424"/>
      <c r="L6" s="424"/>
      <c r="M6" s="4"/>
    </row>
    <row r="7" spans="1:87" ht="15.75">
      <c r="B7" s="151"/>
      <c r="C7" s="151"/>
      <c r="D7" s="151"/>
      <c r="E7" s="494" t="s">
        <v>336</v>
      </c>
      <c r="F7" s="494"/>
      <c r="G7" s="494"/>
      <c r="H7" s="494"/>
      <c r="I7" s="494"/>
      <c r="J7" s="494"/>
      <c r="K7" s="420"/>
      <c r="L7" s="420"/>
      <c r="M7" s="2"/>
    </row>
    <row r="8" spans="1:87" ht="41.25" customHeight="1">
      <c r="D8" s="490" t="s">
        <v>275</v>
      </c>
      <c r="E8" s="490"/>
      <c r="F8" s="490"/>
      <c r="G8" s="490"/>
      <c r="H8" s="490"/>
      <c r="I8" s="490"/>
      <c r="J8" s="490"/>
      <c r="K8" s="417"/>
      <c r="L8" s="417"/>
    </row>
    <row r="9" spans="1:87" ht="15.75">
      <c r="D9" s="24" t="s">
        <v>311</v>
      </c>
      <c r="E9" s="201" t="str">
        <f>'2. Estudo Preliminar'!C21</f>
        <v>e sobrenome preenchimento obrigatório</v>
      </c>
      <c r="F9" s="206"/>
      <c r="G9" s="499"/>
      <c r="H9" s="499"/>
      <c r="I9" s="207" t="s">
        <v>335</v>
      </c>
      <c r="J9" s="354" t="s">
        <v>166</v>
      </c>
      <c r="K9" s="354"/>
      <c r="L9" s="354"/>
      <c r="M9" s="12"/>
      <c r="N9" s="8"/>
    </row>
    <row r="10" spans="1:87" ht="15.75">
      <c r="D10" s="24" t="s">
        <v>274</v>
      </c>
      <c r="E10" s="201" t="str">
        <f>'2. Estudo Preliminar'!F21</f>
        <v>e sobrenome preenchimento obrigatório, se houver</v>
      </c>
      <c r="F10" s="206"/>
      <c r="G10" s="201"/>
      <c r="H10" s="208"/>
      <c r="I10" s="207" t="s">
        <v>167</v>
      </c>
      <c r="J10" s="355" t="s">
        <v>166</v>
      </c>
      <c r="K10" s="355"/>
      <c r="L10" s="355"/>
      <c r="M10" s="9"/>
      <c r="N10" s="8"/>
    </row>
    <row r="11" spans="1:87" ht="15.75">
      <c r="D11" s="24"/>
      <c r="E11" s="201"/>
      <c r="F11" s="206"/>
      <c r="G11" s="201"/>
      <c r="H11" s="208"/>
      <c r="I11" s="372" t="s">
        <v>510</v>
      </c>
      <c r="J11" s="373"/>
      <c r="K11" s="373"/>
      <c r="L11" s="373"/>
      <c r="M11" s="9"/>
      <c r="N11" s="8"/>
    </row>
    <row r="12" spans="1:87" ht="6.75" customHeight="1">
      <c r="D12" s="25"/>
      <c r="E12" s="25"/>
      <c r="F12" s="25"/>
      <c r="G12" s="25"/>
      <c r="H12" s="23"/>
      <c r="I12" s="25"/>
      <c r="J12" s="25"/>
      <c r="K12" s="25"/>
      <c r="L12" s="25"/>
      <c r="M12" s="11"/>
      <c r="N12" s="10"/>
    </row>
    <row r="13" spans="1:87" s="211" customFormat="1" ht="36.75" customHeight="1">
      <c r="A13" s="209"/>
      <c r="B13" s="209"/>
      <c r="C13" s="299" t="s">
        <v>306</v>
      </c>
      <c r="D13" s="299" t="s">
        <v>0</v>
      </c>
      <c r="E13" s="103" t="s">
        <v>308</v>
      </c>
      <c r="F13" s="103" t="s">
        <v>2</v>
      </c>
      <c r="G13" s="103" t="s">
        <v>3</v>
      </c>
      <c r="H13" s="210" t="s">
        <v>4</v>
      </c>
      <c r="I13" s="103" t="s">
        <v>5</v>
      </c>
      <c r="J13" s="103" t="s">
        <v>6</v>
      </c>
      <c r="K13" s="103" t="s">
        <v>486</v>
      </c>
      <c r="L13" s="103" t="s">
        <v>412</v>
      </c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</row>
    <row r="14" spans="1:87" s="213" customFormat="1" ht="52.5" customHeight="1">
      <c r="A14" s="212"/>
      <c r="B14" s="212">
        <f>'5. Matriz de Preços'!C14</f>
        <v>1</v>
      </c>
      <c r="C14" s="388" t="str">
        <f>'5. Matriz de Preços'!B14</f>
        <v>N/A</v>
      </c>
      <c r="D14" s="389">
        <f>'5. Matriz de Preços'!C14</f>
        <v>1</v>
      </c>
      <c r="E14" s="472" t="str">
        <f>'5. Matriz de Preços'!D14</f>
        <v>O preenchimento das especificações deve ser realizado na Aba Matriz de Preços, na coluna C</v>
      </c>
      <c r="F14" s="388" t="str">
        <f>'5. Matriz de Preços'!E14</f>
        <v>Selecione</v>
      </c>
      <c r="G14" s="474">
        <f>'5. Matriz de Preços'!F14</f>
        <v>0</v>
      </c>
      <c r="H14" s="388"/>
      <c r="I14" s="473">
        <f>'5. Matriz de Preços'!AQ14</f>
        <v>0</v>
      </c>
      <c r="J14" s="473">
        <f t="shared" ref="J14:J28" si="0">IFERROR(G14*I14,0)</f>
        <v>0</v>
      </c>
      <c r="K14" s="475" t="s">
        <v>485</v>
      </c>
      <c r="L14" s="475" t="s">
        <v>485</v>
      </c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</row>
    <row r="15" spans="1:87" s="213" customFormat="1" ht="52.5" customHeight="1">
      <c r="A15" s="212"/>
      <c r="B15" s="212">
        <f>'5. Matriz de Preços'!C15</f>
        <v>2</v>
      </c>
      <c r="C15" s="388" t="str">
        <f>'5. Matriz de Preços'!B15</f>
        <v>N/A</v>
      </c>
      <c r="D15" s="389">
        <f>'5. Matriz de Preços'!C15</f>
        <v>2</v>
      </c>
      <c r="E15" s="472" t="str">
        <f>'5. Matriz de Preços'!D15</f>
        <v xml:space="preserve">A especificação deverá conter no mínimo 50 e no máximo 180 caracteres (em fonte Arial 10), incluindo pontos, vírgulas e espaçamentos. </v>
      </c>
      <c r="F15" s="388" t="str">
        <f>'5. Matriz de Preços'!E15</f>
        <v>Selecione</v>
      </c>
      <c r="G15" s="474">
        <f>'5. Matriz de Preços'!F15</f>
        <v>0</v>
      </c>
      <c r="H15" s="388"/>
      <c r="I15" s="473">
        <f>'5. Matriz de Preços'!AQ15</f>
        <v>0</v>
      </c>
      <c r="J15" s="473">
        <f t="shared" si="0"/>
        <v>0</v>
      </c>
      <c r="K15" s="475" t="s">
        <v>485</v>
      </c>
      <c r="L15" s="475" t="s">
        <v>485</v>
      </c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</row>
    <row r="16" spans="1:87" s="213" customFormat="1" ht="52.5" customHeight="1">
      <c r="A16" s="212"/>
      <c r="B16" s="212">
        <f>'5. Matriz de Preços'!C16</f>
        <v>3</v>
      </c>
      <c r="C16" s="388" t="str">
        <f>'5. Matriz de Preços'!B16</f>
        <v>N/A</v>
      </c>
      <c r="D16" s="389">
        <f>'5. Matriz de Preços'!C16</f>
        <v>3</v>
      </c>
      <c r="E16" s="472" t="str">
        <f>'5. Matriz de Preços'!D16</f>
        <v>Serão devolvidos os processos com uso excessivo e irrelevantes para a aquisição de caracteres repetidos. Ex1.: Chave de fenda 12" pol............ Ex2: I n t e r r u p t o r   110v.</v>
      </c>
      <c r="F16" s="388" t="str">
        <f>'5. Matriz de Preços'!E16</f>
        <v>Selecione</v>
      </c>
      <c r="G16" s="474">
        <f>'5. Matriz de Preços'!F16</f>
        <v>0</v>
      </c>
      <c r="H16" s="388"/>
      <c r="I16" s="473">
        <f>'5. Matriz de Preços'!AQ16</f>
        <v>0</v>
      </c>
      <c r="J16" s="473">
        <f t="shared" si="0"/>
        <v>0</v>
      </c>
      <c r="K16" s="475" t="s">
        <v>485</v>
      </c>
      <c r="L16" s="475" t="s">
        <v>485</v>
      </c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</row>
    <row r="17" spans="1:87" s="213" customFormat="1" ht="52.5" customHeight="1">
      <c r="A17" s="212"/>
      <c r="B17" s="212">
        <f>'5. Matriz de Preços'!C17</f>
        <v>4</v>
      </c>
      <c r="C17" s="388" t="str">
        <f>'5. Matriz de Preços'!B17</f>
        <v>N/A</v>
      </c>
      <c r="D17" s="389">
        <f>'5. Matriz de Preços'!C17</f>
        <v>4</v>
      </c>
      <c r="E17" s="472" t="str">
        <f>'5. Matriz de Preços'!D17</f>
        <v>Nos exemplos acima, se usa em excesso a unidade de dimensionamento e pontos na chave de fenda e espaçamento no interrruptor.</v>
      </c>
      <c r="F17" s="388" t="str">
        <f>'5. Matriz de Preços'!E17</f>
        <v>Selecione</v>
      </c>
      <c r="G17" s="474">
        <f>'5. Matriz de Preços'!F17</f>
        <v>0</v>
      </c>
      <c r="H17" s="388"/>
      <c r="I17" s="473">
        <f>'5. Matriz de Preços'!AQ17</f>
        <v>0</v>
      </c>
      <c r="J17" s="473">
        <f t="shared" si="0"/>
        <v>0</v>
      </c>
      <c r="K17" s="475" t="s">
        <v>485</v>
      </c>
      <c r="L17" s="475" t="s">
        <v>485</v>
      </c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</row>
    <row r="18" spans="1:87" s="213" customFormat="1" ht="52.5" customHeight="1">
      <c r="A18" s="212"/>
      <c r="B18" s="212">
        <f>'5. Matriz de Preços'!C18</f>
        <v>5</v>
      </c>
      <c r="C18" s="388" t="str">
        <f>'5. Matriz de Preços'!B18</f>
        <v>N/A</v>
      </c>
      <c r="D18" s="389">
        <f>'5. Matriz de Preços'!C18</f>
        <v>5</v>
      </c>
      <c r="E18" s="472" t="str">
        <f>'5. Matriz de Preços'!D18</f>
        <v>Deixando de se descrever o que é realmente relevante como material de fabricação dos itens, no caso as chave de fenda, o material do cabo entre outros.</v>
      </c>
      <c r="F18" s="388" t="str">
        <f>'5. Matriz de Preços'!E18</f>
        <v>Selecione</v>
      </c>
      <c r="G18" s="474">
        <f>'5. Matriz de Preços'!F18</f>
        <v>0</v>
      </c>
      <c r="H18" s="388"/>
      <c r="I18" s="473">
        <f>'5. Matriz de Preços'!AQ18</f>
        <v>0</v>
      </c>
      <c r="J18" s="473">
        <f t="shared" si="0"/>
        <v>0</v>
      </c>
      <c r="K18" s="475" t="s">
        <v>485</v>
      </c>
      <c r="L18" s="475" t="s">
        <v>485</v>
      </c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</row>
    <row r="19" spans="1:87" s="213" customFormat="1" ht="52.5" customHeight="1">
      <c r="A19" s="212"/>
      <c r="B19" s="212">
        <f>'5. Matriz de Preços'!C19</f>
        <v>6</v>
      </c>
      <c r="C19" s="388" t="str">
        <f>'5. Matriz de Preços'!B19</f>
        <v>N/A</v>
      </c>
      <c r="D19" s="389">
        <f>'5. Matriz de Preços'!C19</f>
        <v>6</v>
      </c>
      <c r="E19" s="472" t="str">
        <f>'5. Matriz de Preços'!D19</f>
        <v>Caso o espaço seja insuficiente, a descrição aqui deverá conter no final a frase: "... e demais especificações conforme de termo de referência.", o qual deverá se anexado,</v>
      </c>
      <c r="F19" s="388" t="str">
        <f>'5. Matriz de Preços'!E19</f>
        <v>Selecione</v>
      </c>
      <c r="G19" s="474">
        <f>'5. Matriz de Preços'!F19</f>
        <v>0</v>
      </c>
      <c r="H19" s="388"/>
      <c r="I19" s="473">
        <f>'5. Matriz de Preços'!AQ19</f>
        <v>0</v>
      </c>
      <c r="J19" s="473">
        <f t="shared" si="0"/>
        <v>0</v>
      </c>
      <c r="K19" s="475" t="s">
        <v>485</v>
      </c>
      <c r="L19" s="475" t="s">
        <v>485</v>
      </c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</row>
    <row r="20" spans="1:87" s="213" customFormat="1" ht="52.5" customHeight="1">
      <c r="A20" s="212"/>
      <c r="B20" s="212">
        <f>'5. Matriz de Preços'!C20</f>
        <v>7</v>
      </c>
      <c r="C20" s="388" t="str">
        <f>'5. Matriz de Preços'!B20</f>
        <v>N/A</v>
      </c>
      <c r="D20" s="389">
        <f>'5. Matriz de Preços'!C20</f>
        <v>7</v>
      </c>
      <c r="E20" s="472" t="str">
        <f>'5. Matriz de Preços'!D20</f>
        <v>Na aba Matriz de Preços, coluna D, "UND", se refere a unidade de mensuração do item. Se entregue em unidade, caixa, pacotes, etc. Ela é pré selecionável.</v>
      </c>
      <c r="F20" s="388" t="str">
        <f>'5. Matriz de Preços'!E20</f>
        <v>Selecione</v>
      </c>
      <c r="G20" s="474">
        <f>'5. Matriz de Preços'!F20</f>
        <v>0</v>
      </c>
      <c r="H20" s="388"/>
      <c r="I20" s="473">
        <f>'5. Matriz de Preços'!AQ20</f>
        <v>0</v>
      </c>
      <c r="J20" s="473">
        <f t="shared" si="0"/>
        <v>0</v>
      </c>
      <c r="K20" s="475" t="s">
        <v>485</v>
      </c>
      <c r="L20" s="475" t="s">
        <v>485</v>
      </c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</row>
    <row r="21" spans="1:87" s="213" customFormat="1" ht="52.5" customHeight="1">
      <c r="A21" s="212"/>
      <c r="B21" s="212">
        <f>'5. Matriz de Preços'!C21</f>
        <v>8</v>
      </c>
      <c r="C21" s="388" t="str">
        <f>'5. Matriz de Preços'!B21</f>
        <v>N/A</v>
      </c>
      <c r="D21" s="389">
        <f>'5. Matriz de Preços'!C21</f>
        <v>8</v>
      </c>
      <c r="E21" s="472" t="str">
        <f>'5. Matriz de Preços'!D21</f>
        <v>Na aba Matriz de Entrega deverão se inseridos as quantidades desejadas para cada item.</v>
      </c>
      <c r="F21" s="388" t="str">
        <f>'5. Matriz de Preços'!E21</f>
        <v>Selecione</v>
      </c>
      <c r="G21" s="474">
        <f>'5. Matriz de Preços'!F21</f>
        <v>0</v>
      </c>
      <c r="H21" s="388"/>
      <c r="I21" s="473">
        <f>'5. Matriz de Preços'!AQ21</f>
        <v>0</v>
      </c>
      <c r="J21" s="473">
        <f t="shared" si="0"/>
        <v>0</v>
      </c>
      <c r="K21" s="475" t="s">
        <v>485</v>
      </c>
      <c r="L21" s="475" t="s">
        <v>485</v>
      </c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</row>
    <row r="22" spans="1:87" s="213" customFormat="1" ht="52.5" customHeight="1">
      <c r="A22" s="212"/>
      <c r="B22" s="212">
        <f>'5. Matriz de Preços'!C22</f>
        <v>9</v>
      </c>
      <c r="C22" s="388" t="str">
        <f>'5. Matriz de Preços'!B22</f>
        <v>N/A</v>
      </c>
      <c r="D22" s="389">
        <f>'5. Matriz de Preços'!C22</f>
        <v>9</v>
      </c>
      <c r="E22" s="472" t="str">
        <f>'5. Matriz de Preços'!D22</f>
        <v>Mas caso nenhuma das unidades se aplicaque a sua aquisição deverá se selecionado "Outros" e informar a unidade correta em documento a parte.</v>
      </c>
      <c r="F22" s="388" t="str">
        <f>'5. Matriz de Preços'!E22</f>
        <v>Selecione</v>
      </c>
      <c r="G22" s="474">
        <f>'5. Matriz de Preços'!F22</f>
        <v>0</v>
      </c>
      <c r="H22" s="388"/>
      <c r="I22" s="473">
        <f>'5. Matriz de Preços'!AQ22</f>
        <v>0</v>
      </c>
      <c r="J22" s="473">
        <f t="shared" si="0"/>
        <v>0</v>
      </c>
      <c r="K22" s="475" t="s">
        <v>485</v>
      </c>
      <c r="L22" s="475" t="s">
        <v>485</v>
      </c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</row>
    <row r="23" spans="1:87" s="213" customFormat="1" ht="52.5" customHeight="1">
      <c r="A23" s="216"/>
      <c r="B23" s="212">
        <f>'5. Matriz de Preços'!C23</f>
        <v>10</v>
      </c>
      <c r="C23" s="388" t="str">
        <f>'5. Matriz de Preços'!B23</f>
        <v>N/A</v>
      </c>
      <c r="D23" s="389">
        <f>'5. Matriz de Preços'!C23</f>
        <v>10</v>
      </c>
      <c r="E23" s="472">
        <f>'5. Matriz de Preços'!D23</f>
        <v>0</v>
      </c>
      <c r="F23" s="388" t="str">
        <f>'5. Matriz de Preços'!E23</f>
        <v>Selecione</v>
      </c>
      <c r="G23" s="474">
        <f>'5. Matriz de Preços'!F23</f>
        <v>0</v>
      </c>
      <c r="H23" s="388"/>
      <c r="I23" s="473">
        <f>'5. Matriz de Preços'!AQ23</f>
        <v>0</v>
      </c>
      <c r="J23" s="473">
        <f t="shared" si="0"/>
        <v>0</v>
      </c>
      <c r="K23" s="475" t="s">
        <v>485</v>
      </c>
      <c r="L23" s="475" t="s">
        <v>485</v>
      </c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</row>
    <row r="24" spans="1:87" s="213" customFormat="1" ht="52.5" customHeight="1">
      <c r="A24" s="216"/>
      <c r="B24" s="212">
        <f>'5. Matriz de Preços'!C24</f>
        <v>11</v>
      </c>
      <c r="C24" s="388" t="str">
        <f>'5. Matriz de Preços'!B24</f>
        <v>N/A</v>
      </c>
      <c r="D24" s="389">
        <f>'5. Matriz de Preços'!C24</f>
        <v>11</v>
      </c>
      <c r="E24" s="472">
        <f>'5. Matriz de Preços'!D24</f>
        <v>0</v>
      </c>
      <c r="F24" s="388" t="str">
        <f>'5. Matriz de Preços'!E24</f>
        <v>Selecione</v>
      </c>
      <c r="G24" s="474">
        <f>'5. Matriz de Preços'!F24</f>
        <v>0</v>
      </c>
      <c r="H24" s="388"/>
      <c r="I24" s="473">
        <f>'5. Matriz de Preços'!AQ24</f>
        <v>0</v>
      </c>
      <c r="J24" s="473">
        <f t="shared" si="0"/>
        <v>0</v>
      </c>
      <c r="K24" s="475" t="s">
        <v>485</v>
      </c>
      <c r="L24" s="475" t="s">
        <v>485</v>
      </c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</row>
    <row r="25" spans="1:87" s="213" customFormat="1" ht="52.5" customHeight="1">
      <c r="A25" s="216"/>
      <c r="B25" s="212">
        <f>'5. Matriz de Preços'!C25</f>
        <v>12</v>
      </c>
      <c r="C25" s="388" t="str">
        <f>'5. Matriz de Preços'!B25</f>
        <v>N/A</v>
      </c>
      <c r="D25" s="389">
        <f>'5. Matriz de Preços'!C25</f>
        <v>12</v>
      </c>
      <c r="E25" s="472">
        <f>'5. Matriz de Preços'!D25</f>
        <v>0</v>
      </c>
      <c r="F25" s="388" t="str">
        <f>'5. Matriz de Preços'!E25</f>
        <v>Selecione</v>
      </c>
      <c r="G25" s="474">
        <f>'5. Matriz de Preços'!F25</f>
        <v>0</v>
      </c>
      <c r="H25" s="388"/>
      <c r="I25" s="473">
        <f>'5. Matriz de Preços'!AQ25</f>
        <v>0</v>
      </c>
      <c r="J25" s="473">
        <f t="shared" si="0"/>
        <v>0</v>
      </c>
      <c r="K25" s="475" t="s">
        <v>485</v>
      </c>
      <c r="L25" s="475" t="s">
        <v>485</v>
      </c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</row>
    <row r="26" spans="1:87" s="213" customFormat="1" ht="52.5" customHeight="1">
      <c r="A26" s="216"/>
      <c r="B26" s="212">
        <f>'5. Matriz de Preços'!C26</f>
        <v>13</v>
      </c>
      <c r="C26" s="388" t="str">
        <f>'5. Matriz de Preços'!B26</f>
        <v>N/A</v>
      </c>
      <c r="D26" s="389">
        <f>'5. Matriz de Preços'!C26</f>
        <v>13</v>
      </c>
      <c r="E26" s="472">
        <f>'5. Matriz de Preços'!D26</f>
        <v>0</v>
      </c>
      <c r="F26" s="388" t="str">
        <f>'5. Matriz de Preços'!E26</f>
        <v>Selecione</v>
      </c>
      <c r="G26" s="474">
        <f>'5. Matriz de Preços'!F26</f>
        <v>0</v>
      </c>
      <c r="H26" s="388"/>
      <c r="I26" s="473">
        <f>'5. Matriz de Preços'!AQ26</f>
        <v>0</v>
      </c>
      <c r="J26" s="473">
        <f t="shared" si="0"/>
        <v>0</v>
      </c>
      <c r="K26" s="475" t="s">
        <v>485</v>
      </c>
      <c r="L26" s="475" t="s">
        <v>485</v>
      </c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</row>
    <row r="27" spans="1:87" s="213" customFormat="1" ht="52.5" customHeight="1">
      <c r="A27" s="216"/>
      <c r="B27" s="212">
        <f>'5. Matriz de Preços'!C27</f>
        <v>14</v>
      </c>
      <c r="C27" s="388" t="str">
        <f>'5. Matriz de Preços'!B27</f>
        <v>N/A</v>
      </c>
      <c r="D27" s="389">
        <f>'5. Matriz de Preços'!C27</f>
        <v>14</v>
      </c>
      <c r="E27" s="472">
        <f>'5. Matriz de Preços'!D27</f>
        <v>0</v>
      </c>
      <c r="F27" s="388" t="str">
        <f>'5. Matriz de Preços'!E27</f>
        <v>Selecione</v>
      </c>
      <c r="G27" s="474">
        <f>'5. Matriz de Preços'!F27</f>
        <v>0</v>
      </c>
      <c r="H27" s="388"/>
      <c r="I27" s="473">
        <f>'5. Matriz de Preços'!AQ27</f>
        <v>0</v>
      </c>
      <c r="J27" s="473">
        <f t="shared" si="0"/>
        <v>0</v>
      </c>
      <c r="K27" s="475" t="s">
        <v>485</v>
      </c>
      <c r="L27" s="475" t="s">
        <v>485</v>
      </c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</row>
    <row r="28" spans="1:87" s="213" customFormat="1" ht="52.5" customHeight="1">
      <c r="A28" s="216"/>
      <c r="B28" s="212">
        <f>'5. Matriz de Preços'!C28</f>
        <v>15</v>
      </c>
      <c r="C28" s="388" t="str">
        <f>'5. Matriz de Preços'!B28</f>
        <v>N/A</v>
      </c>
      <c r="D28" s="389">
        <f>'5. Matriz de Preços'!C28</f>
        <v>15</v>
      </c>
      <c r="E28" s="472">
        <f>'5. Matriz de Preços'!D28</f>
        <v>0</v>
      </c>
      <c r="F28" s="388" t="str">
        <f>'5. Matriz de Preços'!E28</f>
        <v>Selecione</v>
      </c>
      <c r="G28" s="474">
        <f>'5. Matriz de Preços'!F28</f>
        <v>0</v>
      </c>
      <c r="H28" s="388"/>
      <c r="I28" s="473">
        <f>'5. Matriz de Preços'!AQ28</f>
        <v>0</v>
      </c>
      <c r="J28" s="473">
        <f t="shared" si="0"/>
        <v>0</v>
      </c>
      <c r="K28" s="475" t="s">
        <v>485</v>
      </c>
      <c r="L28" s="475" t="s">
        <v>485</v>
      </c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</row>
    <row r="29" spans="1:87" s="212" customFormat="1" ht="52.5" customHeight="1">
      <c r="B29" s="212">
        <f>'5. Matriz de Preços'!C29</f>
        <v>16</v>
      </c>
      <c r="C29" s="388" t="str">
        <f>'5. Matriz de Preços'!B29</f>
        <v>N/A</v>
      </c>
      <c r="D29" s="389">
        <f>'5. Matriz de Preços'!C29</f>
        <v>16</v>
      </c>
      <c r="E29" s="472">
        <f>'5. Matriz de Preços'!D29</f>
        <v>0</v>
      </c>
      <c r="F29" s="388" t="str">
        <f>'5. Matriz de Preços'!E29</f>
        <v>Selecione</v>
      </c>
      <c r="G29" s="474">
        <f>'5. Matriz de Preços'!F29</f>
        <v>0</v>
      </c>
      <c r="H29" s="388"/>
      <c r="I29" s="473">
        <f>'5. Matriz de Preços'!AQ29</f>
        <v>0</v>
      </c>
      <c r="J29" s="473">
        <f t="shared" ref="J29:J48" si="1">IFERROR(G29*I29,0)</f>
        <v>0</v>
      </c>
      <c r="K29" s="475" t="s">
        <v>485</v>
      </c>
      <c r="L29" s="475" t="s">
        <v>485</v>
      </c>
    </row>
    <row r="30" spans="1:87" s="212" customFormat="1" ht="52.5" customHeight="1">
      <c r="B30" s="212">
        <f>'5. Matriz de Preços'!C30</f>
        <v>17</v>
      </c>
      <c r="C30" s="388" t="str">
        <f>'5. Matriz de Preços'!B30</f>
        <v>N/A</v>
      </c>
      <c r="D30" s="389">
        <f>'5. Matriz de Preços'!C30</f>
        <v>17</v>
      </c>
      <c r="E30" s="472">
        <f>'5. Matriz de Preços'!D30</f>
        <v>0</v>
      </c>
      <c r="F30" s="388" t="str">
        <f>'5. Matriz de Preços'!E30</f>
        <v>Selecione</v>
      </c>
      <c r="G30" s="474">
        <f>'5. Matriz de Preços'!F30</f>
        <v>0</v>
      </c>
      <c r="H30" s="388"/>
      <c r="I30" s="473">
        <f>'5. Matriz de Preços'!AQ30</f>
        <v>0</v>
      </c>
      <c r="J30" s="473">
        <f t="shared" si="1"/>
        <v>0</v>
      </c>
      <c r="K30" s="475" t="s">
        <v>485</v>
      </c>
      <c r="L30" s="475" t="s">
        <v>485</v>
      </c>
    </row>
    <row r="31" spans="1:87" s="212" customFormat="1" ht="52.5" customHeight="1">
      <c r="B31" s="212">
        <f>'5. Matriz de Preços'!C31</f>
        <v>18</v>
      </c>
      <c r="C31" s="388" t="str">
        <f>'5. Matriz de Preços'!B31</f>
        <v>N/A</v>
      </c>
      <c r="D31" s="389">
        <f>'5. Matriz de Preços'!C31</f>
        <v>18</v>
      </c>
      <c r="E31" s="472">
        <f>'5. Matriz de Preços'!D31</f>
        <v>0</v>
      </c>
      <c r="F31" s="388" t="str">
        <f>'5. Matriz de Preços'!E31</f>
        <v>Selecione</v>
      </c>
      <c r="G31" s="474">
        <f>'5. Matriz de Preços'!F31</f>
        <v>0</v>
      </c>
      <c r="H31" s="388"/>
      <c r="I31" s="473">
        <f>'5. Matriz de Preços'!AQ31</f>
        <v>0</v>
      </c>
      <c r="J31" s="473">
        <f t="shared" si="1"/>
        <v>0</v>
      </c>
      <c r="K31" s="475" t="s">
        <v>485</v>
      </c>
      <c r="L31" s="475" t="s">
        <v>485</v>
      </c>
    </row>
    <row r="32" spans="1:87" s="212" customFormat="1" ht="52.5" customHeight="1">
      <c r="B32" s="212">
        <f>'5. Matriz de Preços'!C32</f>
        <v>19</v>
      </c>
      <c r="C32" s="388" t="str">
        <f>'5. Matriz de Preços'!B32</f>
        <v>N/A</v>
      </c>
      <c r="D32" s="389">
        <f>'5. Matriz de Preços'!C32</f>
        <v>19</v>
      </c>
      <c r="E32" s="472">
        <f>'5. Matriz de Preços'!D32</f>
        <v>0</v>
      </c>
      <c r="F32" s="388" t="str">
        <f>'5. Matriz de Preços'!E32</f>
        <v>Selecione</v>
      </c>
      <c r="G32" s="474">
        <f>'5. Matriz de Preços'!F32</f>
        <v>0</v>
      </c>
      <c r="H32" s="388"/>
      <c r="I32" s="473">
        <f>'5. Matriz de Preços'!AQ32</f>
        <v>0</v>
      </c>
      <c r="J32" s="473">
        <f t="shared" si="1"/>
        <v>0</v>
      </c>
      <c r="K32" s="475" t="s">
        <v>485</v>
      </c>
      <c r="L32" s="475" t="s">
        <v>485</v>
      </c>
    </row>
    <row r="33" spans="2:12" s="212" customFormat="1" ht="52.5" customHeight="1">
      <c r="B33" s="212">
        <f>'5. Matriz de Preços'!C33</f>
        <v>20</v>
      </c>
      <c r="C33" s="388" t="str">
        <f>'5. Matriz de Preços'!B33</f>
        <v>N/A</v>
      </c>
      <c r="D33" s="389">
        <f>'5. Matriz de Preços'!C33</f>
        <v>20</v>
      </c>
      <c r="E33" s="472">
        <f>'5. Matriz de Preços'!D33</f>
        <v>0</v>
      </c>
      <c r="F33" s="388" t="str">
        <f>'5. Matriz de Preços'!E33</f>
        <v>Selecione</v>
      </c>
      <c r="G33" s="474">
        <f>'5. Matriz de Preços'!F33</f>
        <v>0</v>
      </c>
      <c r="H33" s="388"/>
      <c r="I33" s="473">
        <f>'5. Matriz de Preços'!AQ33</f>
        <v>0</v>
      </c>
      <c r="J33" s="473">
        <f t="shared" si="1"/>
        <v>0</v>
      </c>
      <c r="K33" s="475" t="s">
        <v>485</v>
      </c>
      <c r="L33" s="475" t="s">
        <v>485</v>
      </c>
    </row>
    <row r="34" spans="2:12" s="212" customFormat="1" ht="52.5" customHeight="1">
      <c r="B34" s="212">
        <f>'5. Matriz de Preços'!C34</f>
        <v>21</v>
      </c>
      <c r="C34" s="388" t="str">
        <f>'5. Matriz de Preços'!B34</f>
        <v>N/A</v>
      </c>
      <c r="D34" s="389">
        <f>'5. Matriz de Preços'!C34</f>
        <v>21</v>
      </c>
      <c r="E34" s="472">
        <f>'5. Matriz de Preços'!D34</f>
        <v>0</v>
      </c>
      <c r="F34" s="388" t="str">
        <f>'5. Matriz de Preços'!E34</f>
        <v>Selecione</v>
      </c>
      <c r="G34" s="474">
        <f>'5. Matriz de Preços'!F34</f>
        <v>0</v>
      </c>
      <c r="H34" s="388"/>
      <c r="I34" s="473">
        <f>'5. Matriz de Preços'!AQ34</f>
        <v>0</v>
      </c>
      <c r="J34" s="473">
        <f t="shared" si="1"/>
        <v>0</v>
      </c>
      <c r="K34" s="475" t="s">
        <v>485</v>
      </c>
      <c r="L34" s="475" t="s">
        <v>485</v>
      </c>
    </row>
    <row r="35" spans="2:12" s="212" customFormat="1" ht="52.5" customHeight="1">
      <c r="B35" s="212">
        <f>'5. Matriz de Preços'!C35</f>
        <v>22</v>
      </c>
      <c r="C35" s="388" t="str">
        <f>'5. Matriz de Preços'!B35</f>
        <v>N/A</v>
      </c>
      <c r="D35" s="389">
        <f>'5. Matriz de Preços'!C35</f>
        <v>22</v>
      </c>
      <c r="E35" s="472">
        <f>'5. Matriz de Preços'!D35</f>
        <v>0</v>
      </c>
      <c r="F35" s="388" t="str">
        <f>'5. Matriz de Preços'!E35</f>
        <v>Selecione</v>
      </c>
      <c r="G35" s="474">
        <f>'5. Matriz de Preços'!F35</f>
        <v>0</v>
      </c>
      <c r="H35" s="388"/>
      <c r="I35" s="473">
        <f>'5. Matriz de Preços'!AQ35</f>
        <v>0</v>
      </c>
      <c r="J35" s="473">
        <f t="shared" si="1"/>
        <v>0</v>
      </c>
      <c r="K35" s="475" t="s">
        <v>485</v>
      </c>
      <c r="L35" s="475" t="s">
        <v>485</v>
      </c>
    </row>
    <row r="36" spans="2:12" s="212" customFormat="1" ht="52.5" customHeight="1">
      <c r="B36" s="212">
        <f>'5. Matriz de Preços'!C36</f>
        <v>23</v>
      </c>
      <c r="C36" s="388" t="str">
        <f>'5. Matriz de Preços'!B36</f>
        <v>N/A</v>
      </c>
      <c r="D36" s="389">
        <f>'5. Matriz de Preços'!C36</f>
        <v>23</v>
      </c>
      <c r="E36" s="472">
        <f>'5. Matriz de Preços'!D36</f>
        <v>0</v>
      </c>
      <c r="F36" s="388" t="str">
        <f>'5. Matriz de Preços'!E36</f>
        <v>Selecione</v>
      </c>
      <c r="G36" s="474">
        <f>'5. Matriz de Preços'!F36</f>
        <v>0</v>
      </c>
      <c r="H36" s="388"/>
      <c r="I36" s="473">
        <f>'5. Matriz de Preços'!AQ36</f>
        <v>0</v>
      </c>
      <c r="J36" s="473">
        <f t="shared" si="1"/>
        <v>0</v>
      </c>
      <c r="K36" s="475" t="s">
        <v>485</v>
      </c>
      <c r="L36" s="475" t="s">
        <v>485</v>
      </c>
    </row>
    <row r="37" spans="2:12" s="212" customFormat="1" ht="52.5" customHeight="1">
      <c r="B37" s="212">
        <f>'5. Matriz de Preços'!C37</f>
        <v>24</v>
      </c>
      <c r="C37" s="388" t="str">
        <f>'5. Matriz de Preços'!B37</f>
        <v>N/A</v>
      </c>
      <c r="D37" s="389">
        <f>'5. Matriz de Preços'!C37</f>
        <v>24</v>
      </c>
      <c r="E37" s="472">
        <f>'5. Matriz de Preços'!D37</f>
        <v>0</v>
      </c>
      <c r="F37" s="388" t="str">
        <f>'5. Matriz de Preços'!E37</f>
        <v>Selecione</v>
      </c>
      <c r="G37" s="474">
        <f>'5. Matriz de Preços'!F37</f>
        <v>0</v>
      </c>
      <c r="H37" s="388"/>
      <c r="I37" s="473">
        <f>'5. Matriz de Preços'!AQ37</f>
        <v>0</v>
      </c>
      <c r="J37" s="473">
        <f t="shared" si="1"/>
        <v>0</v>
      </c>
      <c r="K37" s="475" t="s">
        <v>485</v>
      </c>
      <c r="L37" s="475" t="s">
        <v>485</v>
      </c>
    </row>
    <row r="38" spans="2:12" s="212" customFormat="1" ht="52.5" customHeight="1">
      <c r="B38" s="212">
        <f>'5. Matriz de Preços'!C38</f>
        <v>25</v>
      </c>
      <c r="C38" s="388" t="str">
        <f>'5. Matriz de Preços'!B38</f>
        <v>N/A</v>
      </c>
      <c r="D38" s="389">
        <f>'5. Matriz de Preços'!C38</f>
        <v>25</v>
      </c>
      <c r="E38" s="472">
        <f>'5. Matriz de Preços'!D38</f>
        <v>0</v>
      </c>
      <c r="F38" s="388" t="str">
        <f>'5. Matriz de Preços'!E38</f>
        <v>Selecione</v>
      </c>
      <c r="G38" s="474">
        <f>'5. Matriz de Preços'!F38</f>
        <v>0</v>
      </c>
      <c r="H38" s="388"/>
      <c r="I38" s="473">
        <f>'5. Matriz de Preços'!AQ38</f>
        <v>0</v>
      </c>
      <c r="J38" s="473">
        <f t="shared" si="1"/>
        <v>0</v>
      </c>
      <c r="K38" s="475" t="s">
        <v>485</v>
      </c>
      <c r="L38" s="475" t="s">
        <v>485</v>
      </c>
    </row>
    <row r="39" spans="2:12" s="212" customFormat="1" ht="52.5" customHeight="1">
      <c r="B39" s="212">
        <f>'5. Matriz de Preços'!C39</f>
        <v>26</v>
      </c>
      <c r="C39" s="388" t="str">
        <f>'5. Matriz de Preços'!B39</f>
        <v>N/A</v>
      </c>
      <c r="D39" s="389">
        <f>'5. Matriz de Preços'!C39</f>
        <v>26</v>
      </c>
      <c r="E39" s="472">
        <f>'5. Matriz de Preços'!D39</f>
        <v>0</v>
      </c>
      <c r="F39" s="388" t="str">
        <f>'5. Matriz de Preços'!E39</f>
        <v>Selecione</v>
      </c>
      <c r="G39" s="474">
        <f>'5. Matriz de Preços'!F39</f>
        <v>0</v>
      </c>
      <c r="H39" s="388"/>
      <c r="I39" s="473">
        <f>'5. Matriz de Preços'!AQ39</f>
        <v>0</v>
      </c>
      <c r="J39" s="473">
        <f t="shared" si="1"/>
        <v>0</v>
      </c>
      <c r="K39" s="475" t="s">
        <v>485</v>
      </c>
      <c r="L39" s="475" t="s">
        <v>485</v>
      </c>
    </row>
    <row r="40" spans="2:12" s="212" customFormat="1" ht="52.5" customHeight="1">
      <c r="B40" s="212">
        <f>'5. Matriz de Preços'!C40</f>
        <v>27</v>
      </c>
      <c r="C40" s="388" t="str">
        <f>'5. Matriz de Preços'!B40</f>
        <v>N/A</v>
      </c>
      <c r="D40" s="389">
        <f>'5. Matriz de Preços'!C40</f>
        <v>27</v>
      </c>
      <c r="E40" s="472">
        <f>'5. Matriz de Preços'!D40</f>
        <v>0</v>
      </c>
      <c r="F40" s="388" t="str">
        <f>'5. Matriz de Preços'!E40</f>
        <v>Selecione</v>
      </c>
      <c r="G40" s="474">
        <f>'5. Matriz de Preços'!F40</f>
        <v>0</v>
      </c>
      <c r="H40" s="388"/>
      <c r="I40" s="473">
        <f>'5. Matriz de Preços'!AQ40</f>
        <v>0</v>
      </c>
      <c r="J40" s="473">
        <f t="shared" si="1"/>
        <v>0</v>
      </c>
      <c r="K40" s="475" t="s">
        <v>485</v>
      </c>
      <c r="L40" s="475" t="s">
        <v>485</v>
      </c>
    </row>
    <row r="41" spans="2:12" s="212" customFormat="1" ht="52.5" customHeight="1">
      <c r="B41" s="212">
        <f>'5. Matriz de Preços'!C41</f>
        <v>28</v>
      </c>
      <c r="C41" s="388" t="str">
        <f>'5. Matriz de Preços'!B41</f>
        <v>N/A</v>
      </c>
      <c r="D41" s="389">
        <f>'5. Matriz de Preços'!C41</f>
        <v>28</v>
      </c>
      <c r="E41" s="472">
        <f>'5. Matriz de Preços'!D41</f>
        <v>0</v>
      </c>
      <c r="F41" s="388" t="str">
        <f>'5. Matriz de Preços'!E41</f>
        <v>Selecione</v>
      </c>
      <c r="G41" s="474">
        <f>'5. Matriz de Preços'!F41</f>
        <v>0</v>
      </c>
      <c r="H41" s="388"/>
      <c r="I41" s="473">
        <f>'5. Matriz de Preços'!AQ41</f>
        <v>0</v>
      </c>
      <c r="J41" s="473">
        <f t="shared" si="1"/>
        <v>0</v>
      </c>
      <c r="K41" s="475" t="s">
        <v>485</v>
      </c>
      <c r="L41" s="475" t="s">
        <v>485</v>
      </c>
    </row>
    <row r="42" spans="2:12" s="212" customFormat="1" ht="52.5" customHeight="1">
      <c r="B42" s="212">
        <f>'5. Matriz de Preços'!C42</f>
        <v>29</v>
      </c>
      <c r="C42" s="388" t="str">
        <f>'5. Matriz de Preços'!B42</f>
        <v>N/A</v>
      </c>
      <c r="D42" s="389">
        <f>'5. Matriz de Preços'!C42</f>
        <v>29</v>
      </c>
      <c r="E42" s="472">
        <f>'5. Matriz de Preços'!D42</f>
        <v>0</v>
      </c>
      <c r="F42" s="388" t="str">
        <f>'5. Matriz de Preços'!E42</f>
        <v>Selecione</v>
      </c>
      <c r="G42" s="474">
        <f>'5. Matriz de Preços'!F42</f>
        <v>0</v>
      </c>
      <c r="H42" s="388"/>
      <c r="I42" s="473">
        <f>'5. Matriz de Preços'!AQ42</f>
        <v>0</v>
      </c>
      <c r="J42" s="473">
        <f t="shared" si="1"/>
        <v>0</v>
      </c>
      <c r="K42" s="475" t="s">
        <v>485</v>
      </c>
      <c r="L42" s="475" t="s">
        <v>485</v>
      </c>
    </row>
    <row r="43" spans="2:12" s="212" customFormat="1" ht="52.5" customHeight="1">
      <c r="B43" s="212">
        <f>'5. Matriz de Preços'!C43</f>
        <v>30</v>
      </c>
      <c r="C43" s="388" t="str">
        <f>'5. Matriz de Preços'!B43</f>
        <v>N/A</v>
      </c>
      <c r="D43" s="389">
        <f>'5. Matriz de Preços'!C43</f>
        <v>30</v>
      </c>
      <c r="E43" s="472">
        <f>'5. Matriz de Preços'!D43</f>
        <v>0</v>
      </c>
      <c r="F43" s="388" t="str">
        <f>'5. Matriz de Preços'!E43</f>
        <v>Selecione</v>
      </c>
      <c r="G43" s="474">
        <f>'5. Matriz de Preços'!F43</f>
        <v>0</v>
      </c>
      <c r="H43" s="388"/>
      <c r="I43" s="473">
        <f>'5. Matriz de Preços'!AQ43</f>
        <v>0</v>
      </c>
      <c r="J43" s="473">
        <f t="shared" si="1"/>
        <v>0</v>
      </c>
      <c r="K43" s="475" t="s">
        <v>485</v>
      </c>
      <c r="L43" s="475" t="s">
        <v>485</v>
      </c>
    </row>
    <row r="44" spans="2:12" s="212" customFormat="1" ht="52.5" customHeight="1">
      <c r="B44" s="212">
        <f>'5. Matriz de Preços'!C44</f>
        <v>31</v>
      </c>
      <c r="C44" s="388" t="str">
        <f>'5. Matriz de Preços'!B44</f>
        <v>N/A</v>
      </c>
      <c r="D44" s="389">
        <f>'5. Matriz de Preços'!C44</f>
        <v>31</v>
      </c>
      <c r="E44" s="472">
        <f>'5. Matriz de Preços'!D44</f>
        <v>0</v>
      </c>
      <c r="F44" s="388" t="str">
        <f>'5. Matriz de Preços'!E44</f>
        <v>Selecione</v>
      </c>
      <c r="G44" s="474">
        <f>'5. Matriz de Preços'!F44</f>
        <v>0</v>
      </c>
      <c r="H44" s="388"/>
      <c r="I44" s="473">
        <f>'5. Matriz de Preços'!AQ44</f>
        <v>0</v>
      </c>
      <c r="J44" s="473">
        <f t="shared" si="1"/>
        <v>0</v>
      </c>
      <c r="K44" s="475" t="s">
        <v>485</v>
      </c>
      <c r="L44" s="475" t="s">
        <v>485</v>
      </c>
    </row>
    <row r="45" spans="2:12" s="212" customFormat="1" ht="52.5" customHeight="1">
      <c r="B45" s="212">
        <f>'5. Matriz de Preços'!C45</f>
        <v>32</v>
      </c>
      <c r="C45" s="388" t="str">
        <f>'5. Matriz de Preços'!B45</f>
        <v>N/A</v>
      </c>
      <c r="D45" s="389">
        <f>'5. Matriz de Preços'!C45</f>
        <v>32</v>
      </c>
      <c r="E45" s="472">
        <f>'5. Matriz de Preços'!D45</f>
        <v>0</v>
      </c>
      <c r="F45" s="388" t="str">
        <f>'5. Matriz de Preços'!E45</f>
        <v>Selecione</v>
      </c>
      <c r="G45" s="474">
        <f>'5. Matriz de Preços'!F45</f>
        <v>0</v>
      </c>
      <c r="H45" s="388"/>
      <c r="I45" s="473">
        <f>'5. Matriz de Preços'!AQ45</f>
        <v>0</v>
      </c>
      <c r="J45" s="473">
        <f t="shared" si="1"/>
        <v>0</v>
      </c>
      <c r="K45" s="475" t="s">
        <v>485</v>
      </c>
      <c r="L45" s="475" t="s">
        <v>485</v>
      </c>
    </row>
    <row r="46" spans="2:12" s="212" customFormat="1" ht="52.5" customHeight="1">
      <c r="B46" s="212">
        <f>'5. Matriz de Preços'!C46</f>
        <v>33</v>
      </c>
      <c r="C46" s="388" t="str">
        <f>'5. Matriz de Preços'!B46</f>
        <v>N/A</v>
      </c>
      <c r="D46" s="389">
        <f>'5. Matriz de Preços'!C46</f>
        <v>33</v>
      </c>
      <c r="E46" s="472">
        <f>'5. Matriz de Preços'!D46</f>
        <v>0</v>
      </c>
      <c r="F46" s="388" t="str">
        <f>'5. Matriz de Preços'!E46</f>
        <v>Selecione</v>
      </c>
      <c r="G46" s="474">
        <f>'5. Matriz de Preços'!F46</f>
        <v>0</v>
      </c>
      <c r="H46" s="388"/>
      <c r="I46" s="473">
        <f>'5. Matriz de Preços'!AQ46</f>
        <v>0</v>
      </c>
      <c r="J46" s="473">
        <f t="shared" si="1"/>
        <v>0</v>
      </c>
      <c r="K46" s="475" t="s">
        <v>485</v>
      </c>
      <c r="L46" s="475" t="s">
        <v>485</v>
      </c>
    </row>
    <row r="47" spans="2:12" s="212" customFormat="1" ht="52.5" customHeight="1">
      <c r="B47" s="212">
        <f>'5. Matriz de Preços'!C47</f>
        <v>34</v>
      </c>
      <c r="C47" s="388" t="str">
        <f>'5. Matriz de Preços'!B47</f>
        <v>N/A</v>
      </c>
      <c r="D47" s="389">
        <f>'5. Matriz de Preços'!C47</f>
        <v>34</v>
      </c>
      <c r="E47" s="472">
        <f>'5. Matriz de Preços'!D47</f>
        <v>0</v>
      </c>
      <c r="F47" s="388" t="str">
        <f>'5. Matriz de Preços'!E47</f>
        <v>Selecione</v>
      </c>
      <c r="G47" s="474">
        <f>'5. Matriz de Preços'!F47</f>
        <v>0</v>
      </c>
      <c r="H47" s="388"/>
      <c r="I47" s="473">
        <f>'5. Matriz de Preços'!AQ47</f>
        <v>0</v>
      </c>
      <c r="J47" s="473">
        <f t="shared" si="1"/>
        <v>0</v>
      </c>
      <c r="K47" s="475" t="s">
        <v>485</v>
      </c>
      <c r="L47" s="475" t="s">
        <v>485</v>
      </c>
    </row>
    <row r="48" spans="2:12" s="212" customFormat="1" ht="52.5" customHeight="1">
      <c r="B48" s="212">
        <f>'5. Matriz de Preços'!C48</f>
        <v>35</v>
      </c>
      <c r="C48" s="388" t="str">
        <f>'5. Matriz de Preços'!B48</f>
        <v>N/A</v>
      </c>
      <c r="D48" s="389">
        <f>'5. Matriz de Preços'!C48</f>
        <v>35</v>
      </c>
      <c r="E48" s="472">
        <f>'5. Matriz de Preços'!D48</f>
        <v>0</v>
      </c>
      <c r="F48" s="388" t="str">
        <f>'5. Matriz de Preços'!E48</f>
        <v>Selecione</v>
      </c>
      <c r="G48" s="474">
        <f>'5. Matriz de Preços'!F48</f>
        <v>0</v>
      </c>
      <c r="H48" s="388"/>
      <c r="I48" s="473">
        <f>'5. Matriz de Preços'!AQ48</f>
        <v>0</v>
      </c>
      <c r="J48" s="473">
        <f t="shared" si="1"/>
        <v>0</v>
      </c>
      <c r="K48" s="475" t="s">
        <v>485</v>
      </c>
      <c r="L48" s="475" t="s">
        <v>485</v>
      </c>
    </row>
    <row r="49" spans="2:12" s="212" customFormat="1" ht="7.5" customHeight="1">
      <c r="B49" s="214"/>
      <c r="C49" s="214"/>
      <c r="D49" s="214"/>
      <c r="E49" s="215"/>
      <c r="F49" s="214"/>
      <c r="G49" s="214"/>
      <c r="H49" s="214"/>
      <c r="I49" s="214"/>
      <c r="J49" s="214"/>
      <c r="K49" s="214"/>
      <c r="L49" s="214"/>
    </row>
    <row r="50" spans="2:12" s="212" customFormat="1" ht="27.75" customHeight="1">
      <c r="B50" s="214"/>
      <c r="C50" s="477"/>
      <c r="D50" s="477"/>
      <c r="E50" s="478"/>
      <c r="F50" s="477"/>
      <c r="G50" s="492" t="s">
        <v>23</v>
      </c>
      <c r="H50" s="492"/>
      <c r="I50" s="493">
        <f>SUM(J14:J48)</f>
        <v>0</v>
      </c>
      <c r="J50" s="493"/>
      <c r="K50" s="419"/>
      <c r="L50" s="419"/>
    </row>
    <row r="51" spans="2:12" s="212" customFormat="1">
      <c r="B51" s="214"/>
      <c r="C51" s="214"/>
      <c r="D51" s="214"/>
      <c r="E51" s="215"/>
      <c r="F51" s="214"/>
      <c r="G51" s="214"/>
      <c r="H51" s="214"/>
      <c r="I51" s="214"/>
      <c r="J51" s="214"/>
      <c r="K51" s="214"/>
      <c r="L51" s="214"/>
    </row>
    <row r="52" spans="2:12" s="212" customFormat="1">
      <c r="B52" s="214"/>
      <c r="C52" s="214"/>
      <c r="D52" s="214"/>
      <c r="E52" s="215"/>
      <c r="F52" s="214"/>
      <c r="G52" s="214"/>
      <c r="H52" s="214"/>
      <c r="I52" s="214"/>
      <c r="J52" s="214"/>
      <c r="K52" s="214"/>
      <c r="L52" s="214"/>
    </row>
    <row r="53" spans="2:12" s="209" customFormat="1"/>
    <row r="54" spans="2:12" s="209" customFormat="1"/>
    <row r="55" spans="2:12" s="209" customFormat="1"/>
    <row r="56" spans="2:12" s="209" customFormat="1"/>
    <row r="57" spans="2:12" s="209" customFormat="1"/>
    <row r="58" spans="2:12" s="209" customFormat="1"/>
    <row r="59" spans="2:12" s="209" customFormat="1"/>
    <row r="60" spans="2:12" s="209" customFormat="1"/>
    <row r="61" spans="2:12" s="209" customFormat="1"/>
    <row r="62" spans="2:12" s="209" customFormat="1"/>
    <row r="63" spans="2:12" s="209" customFormat="1"/>
    <row r="64" spans="2:12" s="209" customFormat="1"/>
    <row r="65" s="209" customFormat="1"/>
    <row r="66" s="209" customFormat="1"/>
    <row r="67" s="209" customFormat="1"/>
    <row r="68" s="209" customFormat="1"/>
    <row r="69" s="209" customFormat="1"/>
    <row r="70" s="209" customFormat="1"/>
    <row r="71" s="209" customFormat="1"/>
    <row r="72" s="209" customFormat="1"/>
    <row r="73" s="209" customFormat="1"/>
    <row r="74" s="209" customFormat="1"/>
    <row r="75" s="209" customFormat="1"/>
    <row r="76" s="209" customFormat="1"/>
    <row r="77" s="209" customFormat="1"/>
    <row r="78" s="209" customFormat="1"/>
    <row r="79" s="209" customFormat="1"/>
    <row r="80" s="209" customFormat="1"/>
    <row r="81" s="209" customFormat="1"/>
    <row r="82" s="209" customFormat="1"/>
    <row r="83" s="209" customFormat="1"/>
    <row r="84" s="209" customFormat="1"/>
    <row r="85" s="209" customFormat="1"/>
    <row r="86" s="209" customFormat="1"/>
    <row r="87" s="209" customFormat="1"/>
    <row r="88" s="209" customFormat="1"/>
    <row r="89" s="209" customFormat="1"/>
    <row r="90" s="209" customFormat="1"/>
    <row r="91" s="209" customFormat="1"/>
    <row r="92" s="209" customFormat="1"/>
    <row r="93" s="209" customFormat="1"/>
    <row r="94" s="209" customFormat="1"/>
    <row r="95" s="209" customFormat="1"/>
    <row r="96" s="209" customFormat="1"/>
    <row r="97" s="209" customFormat="1"/>
    <row r="98" s="209" customFormat="1"/>
    <row r="99" s="209" customFormat="1"/>
    <row r="100" s="209" customFormat="1"/>
    <row r="101" s="209" customFormat="1"/>
    <row r="102" s="209" customFormat="1"/>
    <row r="103" s="209" customFormat="1"/>
    <row r="104" s="209" customFormat="1"/>
    <row r="105" s="209" customFormat="1"/>
    <row r="106" s="209" customFormat="1"/>
    <row r="107" s="209" customFormat="1"/>
    <row r="108" s="209" customFormat="1"/>
    <row r="109" s="209" customFormat="1"/>
    <row r="110" s="209" customFormat="1"/>
    <row r="111" s="209" customFormat="1"/>
    <row r="112" s="209" customFormat="1"/>
    <row r="113" s="209" customFormat="1"/>
    <row r="114" s="209" customFormat="1"/>
    <row r="115" s="209" customFormat="1"/>
    <row r="116" s="209" customFormat="1"/>
    <row r="117" s="209" customFormat="1"/>
    <row r="118" s="209" customFormat="1"/>
    <row r="119" s="209" customFormat="1"/>
    <row r="120" s="209" customFormat="1"/>
    <row r="121" s="202" customFormat="1"/>
    <row r="122" s="202" customFormat="1"/>
    <row r="123" s="202" customFormat="1"/>
    <row r="124" s="202" customFormat="1"/>
    <row r="125" s="202" customFormat="1"/>
    <row r="126" s="202" customFormat="1"/>
    <row r="127" s="202" customFormat="1"/>
    <row r="128" s="202" customFormat="1"/>
    <row r="129" s="202" customFormat="1"/>
    <row r="130" s="202" customFormat="1"/>
    <row r="131" s="202" customFormat="1"/>
    <row r="132" s="202" customFormat="1"/>
    <row r="133" s="202" customFormat="1"/>
    <row r="134" s="202" customFormat="1"/>
    <row r="135" s="202" customFormat="1"/>
    <row r="136" s="202" customFormat="1"/>
    <row r="137" s="202" customFormat="1"/>
    <row r="138" s="202" customFormat="1"/>
    <row r="139" s="202" customFormat="1"/>
    <row r="140" s="202" customFormat="1"/>
    <row r="141" s="202" customFormat="1"/>
    <row r="142" s="202" customFormat="1"/>
    <row r="143" s="202" customFormat="1"/>
    <row r="144" s="202" customFormat="1"/>
    <row r="145" s="202" customFormat="1"/>
    <row r="146" s="202" customFormat="1"/>
    <row r="147" s="202" customFormat="1"/>
    <row r="148" s="202" customFormat="1"/>
    <row r="149" s="202" customFormat="1"/>
    <row r="150" s="202" customFormat="1"/>
    <row r="151" s="202" customFormat="1"/>
    <row r="152" s="202" customFormat="1"/>
    <row r="153" s="202" customFormat="1"/>
    <row r="154" s="202" customFormat="1"/>
    <row r="155" s="202" customFormat="1"/>
    <row r="156" s="202" customFormat="1"/>
    <row r="157" s="202" customFormat="1"/>
    <row r="158" s="202" customFormat="1"/>
    <row r="159" s="202" customFormat="1"/>
    <row r="160" s="202" customFormat="1"/>
    <row r="161" s="202" customFormat="1"/>
    <row r="162" s="202" customFormat="1"/>
    <row r="163" s="202" customFormat="1"/>
    <row r="164" s="202" customFormat="1"/>
    <row r="165" s="202" customFormat="1"/>
    <row r="166" s="202" customFormat="1"/>
    <row r="167" s="202" customFormat="1"/>
    <row r="168" s="202" customFormat="1"/>
    <row r="169" s="202" customFormat="1"/>
    <row r="170" s="202" customFormat="1"/>
    <row r="171" s="202" customFormat="1"/>
    <row r="172" s="202" customFormat="1"/>
    <row r="173" s="202" customFormat="1"/>
    <row r="174" s="202" customFormat="1"/>
    <row r="175" s="202" customFormat="1"/>
    <row r="176" s="202" customFormat="1"/>
    <row r="177" s="202" customFormat="1"/>
    <row r="178" s="202" customFormat="1"/>
    <row r="179" s="202" customFormat="1"/>
    <row r="180" s="202" customFormat="1"/>
    <row r="181" s="202" customFormat="1"/>
    <row r="182" s="202" customFormat="1"/>
    <row r="183" s="202" customFormat="1"/>
    <row r="184" s="202" customFormat="1"/>
    <row r="185" s="202" customFormat="1"/>
    <row r="186" s="202" customFormat="1"/>
    <row r="187" s="202" customFormat="1"/>
    <row r="188" s="202" customFormat="1"/>
    <row r="189" s="202" customFormat="1"/>
    <row r="190" s="202" customFormat="1"/>
    <row r="191" s="202" customFormat="1"/>
    <row r="192" s="202" customFormat="1"/>
    <row r="193" s="202" customFormat="1"/>
    <row r="194" s="202" customFormat="1"/>
    <row r="195" s="202" customFormat="1"/>
    <row r="196" s="202" customFormat="1"/>
    <row r="197" s="202" customFormat="1"/>
    <row r="198" s="202" customFormat="1"/>
    <row r="199" s="202" customFormat="1"/>
    <row r="200" s="202" customFormat="1"/>
    <row r="201" s="202" customFormat="1"/>
    <row r="202" s="202" customFormat="1"/>
    <row r="203" s="202" customFormat="1"/>
    <row r="204" s="202" customFormat="1"/>
    <row r="205" s="202" customFormat="1"/>
    <row r="206" s="202" customFormat="1"/>
    <row r="207" s="202" customFormat="1"/>
    <row r="208" s="202" customFormat="1"/>
    <row r="209" s="202" customFormat="1"/>
    <row r="210" s="202" customFormat="1"/>
    <row r="211" s="202" customFormat="1"/>
    <row r="212" s="202" customFormat="1"/>
    <row r="213" s="202" customFormat="1"/>
    <row r="214" s="202" customFormat="1"/>
    <row r="215" s="202" customFormat="1"/>
    <row r="216" s="202" customFormat="1"/>
    <row r="217" s="202" customFormat="1"/>
    <row r="218" s="202" customFormat="1"/>
    <row r="219" s="202" customFormat="1"/>
    <row r="220" s="202" customFormat="1"/>
    <row r="221" s="202" customFormat="1"/>
    <row r="222" s="202" customFormat="1"/>
    <row r="223" s="202" customFormat="1"/>
    <row r="224" s="202" customFormat="1"/>
    <row r="225" s="202" customFormat="1"/>
    <row r="226" s="202" customFormat="1"/>
    <row r="227" s="202" customFormat="1"/>
    <row r="228" s="202" customFormat="1"/>
    <row r="229" s="202" customFormat="1"/>
    <row r="230" s="202" customFormat="1"/>
    <row r="231" s="202" customFormat="1"/>
    <row r="232" s="202" customFormat="1"/>
    <row r="233" s="202" customFormat="1"/>
    <row r="234" s="202" customFormat="1"/>
    <row r="235" s="202" customFormat="1"/>
    <row r="236" s="202" customFormat="1"/>
    <row r="237" s="202" customFormat="1"/>
    <row r="238" s="202" customFormat="1"/>
    <row r="239" s="202" customFormat="1"/>
    <row r="240" s="202" customFormat="1"/>
    <row r="241" s="202" customFormat="1"/>
    <row r="242" s="202" customFormat="1"/>
    <row r="243" s="202" customFormat="1"/>
    <row r="244" s="202" customFormat="1"/>
    <row r="245" s="202" customFormat="1"/>
    <row r="246" s="202" customFormat="1"/>
    <row r="247" s="202" customFormat="1"/>
    <row r="248" s="202" customFormat="1"/>
    <row r="249" s="202" customFormat="1"/>
    <row r="250" s="202" customFormat="1"/>
    <row r="251" s="202" customFormat="1"/>
  </sheetData>
  <sheetProtection password="9630" sheet="1" objects="1" scenarios="1" formatCells="0" formatRows="0" selectLockedCells="1"/>
  <mergeCells count="10">
    <mergeCell ref="D8:J8"/>
    <mergeCell ref="E2:J2"/>
    <mergeCell ref="G50:H50"/>
    <mergeCell ref="I50:J50"/>
    <mergeCell ref="E7:J7"/>
    <mergeCell ref="E3:J3"/>
    <mergeCell ref="E4:J4"/>
    <mergeCell ref="E5:J5"/>
    <mergeCell ref="E6:J6"/>
    <mergeCell ref="G9:H9"/>
  </mergeCells>
  <phoneticPr fontId="50" type="noConversion"/>
  <printOptions horizontalCentered="1"/>
  <pageMargins left="0.19685039370078741" right="0.19685039370078741" top="0.59055118110236227" bottom="0.19685039370078741" header="0.19685039370078741" footer="0.31496062992125984"/>
  <pageSetup paperSize="9" scale="66" fitToHeight="3" orientation="landscape" horizontalDpi="1200" verticalDpi="1200" r:id="rId1"/>
  <headerFooter>
    <oddFooter>&amp;C&amp;T&amp;D&amp;R&amp;P/&amp;N</oddFooter>
  </headerFooter>
  <rowBreaks count="2" manualBreakCount="2">
    <brk id="23" min="2" max="11" man="1"/>
    <brk id="38" min="2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5" enableFormatConditionsCalculation="0">
    <tabColor rgb="FF92D050"/>
    <pageSetUpPr fitToPage="1"/>
  </sheetPr>
  <dimension ref="A1:I80"/>
  <sheetViews>
    <sheetView view="pageBreakPreview" zoomScale="115" zoomScaleNormal="85" zoomScaleSheetLayoutView="115" workbookViewId="0">
      <selection activeCell="B11" sqref="B11:F11"/>
    </sheetView>
  </sheetViews>
  <sheetFormatPr defaultRowHeight="12.75"/>
  <cols>
    <col min="1" max="1" width="0.85546875" style="59" customWidth="1"/>
    <col min="2" max="2" width="9.42578125" style="59" customWidth="1"/>
    <col min="3" max="3" width="48" style="59" customWidth="1"/>
    <col min="4" max="4" width="1.7109375" style="59" customWidth="1"/>
    <col min="5" max="5" width="9.42578125" style="59" customWidth="1"/>
    <col min="6" max="6" width="48" style="59" customWidth="1"/>
    <col min="7" max="7" width="0.85546875" style="59" customWidth="1"/>
    <col min="8" max="8" width="9.140625" style="59"/>
    <col min="9" max="9" width="98.42578125" style="59" hidden="1" customWidth="1"/>
    <col min="10" max="16384" width="9.140625" style="59"/>
  </cols>
  <sheetData>
    <row r="1" spans="1:9" ht="5.0999999999999996" customHeight="1">
      <c r="A1" s="58"/>
      <c r="B1" s="151"/>
      <c r="C1" s="151"/>
      <c r="D1" s="151"/>
      <c r="E1" s="151"/>
      <c r="F1" s="151"/>
      <c r="G1" s="151"/>
      <c r="H1" s="151"/>
    </row>
    <row r="2" spans="1:9" ht="15.75">
      <c r="A2" s="58"/>
      <c r="B2" s="151"/>
      <c r="C2" s="507" t="str">
        <f>'1. Oficialização da Demanda'!E2</f>
        <v>NORMA ADMINISTRATIVA - ROTINA: FLUXO DE PROCESSOS</v>
      </c>
      <c r="D2" s="507"/>
      <c r="E2" s="507"/>
      <c r="F2" s="507"/>
      <c r="G2" s="56"/>
      <c r="H2" s="56"/>
      <c r="I2" s="506" t="s">
        <v>164</v>
      </c>
    </row>
    <row r="3" spans="1:9" ht="15">
      <c r="A3" s="58"/>
      <c r="B3" s="151"/>
      <c r="C3" s="508" t="str">
        <f>'1. Oficialização da Demanda'!E3</f>
        <v>AQUISIÇÃO DE BENS MATERIAIS</v>
      </c>
      <c r="D3" s="508"/>
      <c r="E3" s="508"/>
      <c r="F3" s="508"/>
      <c r="G3" s="57"/>
      <c r="H3" s="57"/>
      <c r="I3" s="506"/>
    </row>
    <row r="4" spans="1:9" ht="15">
      <c r="A4" s="58"/>
      <c r="B4" s="151"/>
      <c r="C4" s="509" t="str">
        <f>'1. Oficialização da Demanda'!E4</f>
        <v>FOLHA DE INFORMAÇÃO</v>
      </c>
      <c r="D4" s="509"/>
      <c r="E4" s="509"/>
      <c r="F4" s="509"/>
      <c r="G4" s="83"/>
      <c r="H4" s="83"/>
      <c r="I4" s="152" t="s">
        <v>177</v>
      </c>
    </row>
    <row r="5" spans="1:9" ht="12.75" customHeight="1">
      <c r="A5" s="58"/>
      <c r="B5" s="151"/>
      <c r="C5" s="510" t="str">
        <f>'1. Oficialização da Demanda'!E5</f>
        <v>Nº 01 - PROCESSOS DE AQUISIÇÃO DE BENS PARA DESENVOLVIMENTO DE PESQUISAS</v>
      </c>
      <c r="D5" s="510"/>
      <c r="E5" s="510"/>
      <c r="F5" s="510"/>
      <c r="G5" s="84"/>
      <c r="H5" s="84"/>
      <c r="I5" s="153" t="s">
        <v>246</v>
      </c>
    </row>
    <row r="6" spans="1:9" ht="42.75" customHeight="1">
      <c r="A6" s="58"/>
      <c r="B6" s="151"/>
      <c r="C6" s="511" t="str">
        <f>'1. Oficialização da Demanda'!E6</f>
        <v>D    I    R    A    P</v>
      </c>
      <c r="D6" s="511"/>
      <c r="E6" s="511"/>
      <c r="F6" s="511"/>
      <c r="G6" s="85"/>
      <c r="H6" s="85"/>
      <c r="I6" s="153" t="s">
        <v>247</v>
      </c>
    </row>
    <row r="7" spans="1:9" ht="18.75" customHeight="1">
      <c r="A7" s="58"/>
      <c r="B7" s="151"/>
      <c r="C7" s="513" t="s">
        <v>309</v>
      </c>
      <c r="D7" s="513"/>
      <c r="E7" s="513"/>
      <c r="F7" s="513"/>
      <c r="G7" s="86"/>
      <c r="H7" s="86"/>
      <c r="I7" s="153" t="s">
        <v>244</v>
      </c>
    </row>
    <row r="8" spans="1:9" s="157" customFormat="1" ht="18.75" customHeight="1">
      <c r="A8" s="154"/>
      <c r="B8" s="514" t="s">
        <v>273</v>
      </c>
      <c r="C8" s="514"/>
      <c r="D8" s="514"/>
      <c r="E8" s="514"/>
      <c r="F8" s="514"/>
      <c r="G8" s="155"/>
      <c r="H8" s="156"/>
      <c r="I8" s="153" t="s">
        <v>245</v>
      </c>
    </row>
    <row r="9" spans="1:9" ht="14.25" customHeight="1">
      <c r="A9" s="158"/>
      <c r="B9" s="374" t="str">
        <f>'1. Oficialização da Demanda'!I11</f>
        <v>Revisão: 2018.09.14</v>
      </c>
      <c r="C9" s="160"/>
      <c r="D9" s="160"/>
      <c r="E9" s="160"/>
      <c r="F9" s="160"/>
      <c r="G9" s="58"/>
      <c r="I9" s="153" t="s">
        <v>248</v>
      </c>
    </row>
    <row r="10" spans="1:9" s="74" customFormat="1" ht="20.25" customHeight="1">
      <c r="A10" s="161"/>
      <c r="B10" s="518" t="s">
        <v>390</v>
      </c>
      <c r="C10" s="518"/>
      <c r="D10" s="520"/>
      <c r="E10" s="520"/>
      <c r="F10" s="520"/>
      <c r="G10" s="162"/>
    </row>
    <row r="11" spans="1:9" ht="67.5" customHeight="1">
      <c r="A11" s="158"/>
      <c r="B11" s="500" t="s">
        <v>413</v>
      </c>
      <c r="C11" s="501"/>
      <c r="D11" s="501"/>
      <c r="E11" s="501"/>
      <c r="F11" s="502"/>
      <c r="G11" s="58"/>
    </row>
    <row r="12" spans="1:9" ht="26.25" customHeight="1">
      <c r="A12" s="158"/>
      <c r="B12" s="512" t="s">
        <v>380</v>
      </c>
      <c r="C12" s="512"/>
      <c r="D12" s="163"/>
      <c r="E12" s="521" t="s">
        <v>384</v>
      </c>
      <c r="F12" s="521"/>
      <c r="G12" s="164"/>
      <c r="H12" s="165"/>
    </row>
    <row r="13" spans="1:9" ht="26.25" customHeight="1">
      <c r="A13" s="158"/>
      <c r="B13" s="512" t="s">
        <v>487</v>
      </c>
      <c r="C13" s="512"/>
      <c r="D13" s="292"/>
      <c r="E13" s="519" t="s">
        <v>491</v>
      </c>
      <c r="F13" s="519"/>
      <c r="G13" s="164"/>
      <c r="H13" s="165"/>
    </row>
    <row r="14" spans="1:9" ht="26.25" customHeight="1">
      <c r="A14" s="158"/>
      <c r="B14" s="512" t="s">
        <v>388</v>
      </c>
      <c r="C14" s="512"/>
      <c r="D14" s="292"/>
      <c r="E14" s="519" t="s">
        <v>389</v>
      </c>
      <c r="F14" s="519"/>
      <c r="G14" s="164"/>
      <c r="H14" s="165"/>
    </row>
    <row r="15" spans="1:9" ht="25.5" customHeight="1">
      <c r="A15" s="158"/>
      <c r="B15" s="512" t="s">
        <v>392</v>
      </c>
      <c r="C15" s="512"/>
      <c r="D15" s="166"/>
      <c r="E15" s="522" t="s">
        <v>294</v>
      </c>
      <c r="F15" s="522"/>
      <c r="G15" s="164"/>
      <c r="H15" s="165"/>
    </row>
    <row r="16" spans="1:9" ht="33.75" customHeight="1">
      <c r="A16" s="158"/>
      <c r="B16" s="512" t="s">
        <v>176</v>
      </c>
      <c r="C16" s="512"/>
      <c r="D16" s="512"/>
      <c r="E16" s="515" t="s">
        <v>483</v>
      </c>
      <c r="F16" s="515"/>
      <c r="G16" s="167"/>
    </row>
    <row r="17" spans="1:7" ht="25.5" customHeight="1">
      <c r="A17" s="158"/>
      <c r="B17" s="512" t="s">
        <v>488</v>
      </c>
      <c r="C17" s="512"/>
      <c r="D17" s="512"/>
      <c r="E17" s="512"/>
      <c r="F17" s="512"/>
      <c r="G17" s="167"/>
    </row>
    <row r="18" spans="1:7" ht="84" customHeight="1">
      <c r="A18" s="158"/>
      <c r="B18" s="500" t="s">
        <v>381</v>
      </c>
      <c r="C18" s="501"/>
      <c r="D18" s="501"/>
      <c r="E18" s="501"/>
      <c r="F18" s="502"/>
      <c r="G18" s="167"/>
    </row>
    <row r="19" spans="1:7">
      <c r="A19" s="158"/>
      <c r="B19" s="168"/>
      <c r="C19" s="168"/>
      <c r="D19" s="168"/>
      <c r="E19" s="168"/>
      <c r="F19" s="168"/>
      <c r="G19" s="167"/>
    </row>
    <row r="20" spans="1:7">
      <c r="A20" s="158"/>
      <c r="B20" s="169" t="s">
        <v>168</v>
      </c>
      <c r="C20" s="170" t="s">
        <v>314</v>
      </c>
      <c r="D20" s="60"/>
      <c r="E20" s="169" t="s">
        <v>169</v>
      </c>
      <c r="F20" s="170" t="s">
        <v>315</v>
      </c>
      <c r="G20" s="167"/>
    </row>
    <row r="21" spans="1:7">
      <c r="A21" s="158"/>
      <c r="B21" s="171" t="s">
        <v>52</v>
      </c>
      <c r="C21" s="376" t="s">
        <v>56</v>
      </c>
      <c r="D21" s="60"/>
      <c r="E21" s="171" t="s">
        <v>52</v>
      </c>
      <c r="F21" s="376" t="s">
        <v>382</v>
      </c>
      <c r="G21" s="167"/>
    </row>
    <row r="22" spans="1:7">
      <c r="A22" s="158"/>
      <c r="B22" s="171" t="s">
        <v>51</v>
      </c>
      <c r="C22" s="376" t="s">
        <v>53</v>
      </c>
      <c r="D22" s="60"/>
      <c r="E22" s="171" t="s">
        <v>51</v>
      </c>
      <c r="F22" s="376" t="s">
        <v>382</v>
      </c>
      <c r="G22" s="167"/>
    </row>
    <row r="23" spans="1:7">
      <c r="A23" s="158"/>
      <c r="B23" s="171" t="s">
        <v>50</v>
      </c>
      <c r="C23" s="376" t="s">
        <v>175</v>
      </c>
      <c r="D23" s="60"/>
      <c r="E23" s="171" t="s">
        <v>50</v>
      </c>
      <c r="F23" s="376" t="s">
        <v>175</v>
      </c>
      <c r="G23" s="167"/>
    </row>
    <row r="24" spans="1:7">
      <c r="A24" s="158"/>
      <c r="B24" s="171" t="s">
        <v>49</v>
      </c>
      <c r="C24" s="376" t="s">
        <v>174</v>
      </c>
      <c r="D24" s="60"/>
      <c r="E24" s="171" t="s">
        <v>49</v>
      </c>
      <c r="F24" s="376" t="s">
        <v>174</v>
      </c>
      <c r="G24" s="167"/>
    </row>
    <row r="25" spans="1:7">
      <c r="A25" s="158"/>
      <c r="B25" s="171" t="s">
        <v>48</v>
      </c>
      <c r="C25" s="376" t="s">
        <v>54</v>
      </c>
      <c r="D25" s="60"/>
      <c r="E25" s="171" t="s">
        <v>48</v>
      </c>
      <c r="F25" s="376" t="s">
        <v>54</v>
      </c>
      <c r="G25" s="167"/>
    </row>
    <row r="26" spans="1:7">
      <c r="A26" s="158"/>
      <c r="B26" s="172" t="s">
        <v>47</v>
      </c>
      <c r="C26" s="376" t="s">
        <v>53</v>
      </c>
      <c r="D26" s="60"/>
      <c r="E26" s="172" t="s">
        <v>47</v>
      </c>
      <c r="F26" s="376" t="s">
        <v>53</v>
      </c>
      <c r="G26" s="167"/>
    </row>
    <row r="27" spans="1:7">
      <c r="A27" s="158"/>
      <c r="B27" s="173"/>
      <c r="C27" s="173"/>
      <c r="D27" s="173"/>
      <c r="E27" s="173"/>
      <c r="F27" s="173"/>
      <c r="G27" s="167"/>
    </row>
    <row r="28" spans="1:7" s="165" customFormat="1">
      <c r="A28" s="174"/>
      <c r="B28" s="175" t="s">
        <v>170</v>
      </c>
      <c r="C28" s="176" t="s">
        <v>310</v>
      </c>
      <c r="D28" s="68"/>
      <c r="E28" s="68"/>
      <c r="F28" s="68"/>
      <c r="G28" s="164"/>
    </row>
    <row r="29" spans="1:7" s="165" customFormat="1">
      <c r="A29" s="174"/>
      <c r="B29" s="175" t="s">
        <v>46</v>
      </c>
      <c r="C29" s="176" t="s">
        <v>415</v>
      </c>
      <c r="D29" s="68"/>
      <c r="E29" s="68"/>
      <c r="F29" s="68"/>
      <c r="G29" s="164"/>
    </row>
    <row r="30" spans="1:7" ht="84.75" customHeight="1">
      <c r="A30" s="158"/>
      <c r="B30" s="503" t="s">
        <v>316</v>
      </c>
      <c r="C30" s="503"/>
      <c r="D30" s="503"/>
      <c r="E30" s="503"/>
      <c r="F30" s="503"/>
      <c r="G30" s="167"/>
    </row>
    <row r="31" spans="1:7" ht="29.25" customHeight="1">
      <c r="A31" s="158"/>
      <c r="B31" s="503" t="s">
        <v>414</v>
      </c>
      <c r="C31" s="503"/>
      <c r="D31" s="503"/>
      <c r="E31" s="503"/>
      <c r="F31" s="503"/>
      <c r="G31" s="167"/>
    </row>
    <row r="32" spans="1:7" s="179" customFormat="1" ht="30" customHeight="1">
      <c r="A32" s="177"/>
      <c r="B32" s="503" t="s">
        <v>173</v>
      </c>
      <c r="C32" s="503"/>
      <c r="D32" s="503"/>
      <c r="E32" s="503"/>
      <c r="F32" s="503"/>
      <c r="G32" s="178"/>
    </row>
    <row r="33" spans="1:8" s="182" customFormat="1" ht="71.25" customHeight="1">
      <c r="A33" s="180"/>
      <c r="B33" s="504" t="s">
        <v>312</v>
      </c>
      <c r="C33" s="504"/>
      <c r="D33" s="181"/>
      <c r="E33" s="504" t="s">
        <v>313</v>
      </c>
      <c r="F33" s="504"/>
      <c r="G33" s="167"/>
      <c r="H33" s="59"/>
    </row>
    <row r="34" spans="1:8">
      <c r="A34" s="158"/>
      <c r="B34" s="60"/>
      <c r="C34" s="60"/>
      <c r="D34" s="60"/>
      <c r="E34" s="60"/>
      <c r="F34" s="60"/>
      <c r="G34" s="167"/>
    </row>
    <row r="35" spans="1:8">
      <c r="A35" s="158"/>
      <c r="B35" s="183" t="s">
        <v>171</v>
      </c>
      <c r="C35" s="184" t="s">
        <v>383</v>
      </c>
      <c r="D35" s="60"/>
      <c r="E35" s="60"/>
      <c r="F35" s="60"/>
      <c r="G35" s="167"/>
    </row>
    <row r="36" spans="1:8">
      <c r="A36" s="158"/>
      <c r="B36" s="183" t="s">
        <v>46</v>
      </c>
      <c r="C36" s="136" t="s">
        <v>475</v>
      </c>
      <c r="D36" s="60"/>
      <c r="E36" s="60"/>
      <c r="F36" s="60"/>
      <c r="G36" s="167"/>
    </row>
    <row r="37" spans="1:8" ht="30" customHeight="1">
      <c r="A37" s="158"/>
      <c r="B37" s="517" t="s">
        <v>172</v>
      </c>
      <c r="C37" s="517"/>
      <c r="D37" s="517"/>
      <c r="E37" s="517"/>
      <c r="F37" s="517"/>
      <c r="G37" s="167"/>
    </row>
    <row r="38" spans="1:8" ht="60" customHeight="1">
      <c r="A38" s="158"/>
      <c r="B38" s="185"/>
      <c r="C38" s="137" t="s">
        <v>45</v>
      </c>
      <c r="D38" s="186"/>
      <c r="E38" s="504" t="s">
        <v>385</v>
      </c>
      <c r="F38" s="505"/>
      <c r="G38" s="167"/>
    </row>
    <row r="39" spans="1:8" ht="5.0999999999999996" customHeight="1">
      <c r="A39" s="187"/>
      <c r="B39" s="188"/>
      <c r="C39" s="189"/>
      <c r="D39" s="189"/>
      <c r="E39" s="189"/>
      <c r="F39" s="189"/>
      <c r="G39" s="190"/>
      <c r="H39" s="182"/>
    </row>
    <row r="40" spans="1:8">
      <c r="B40" s="516" t="s">
        <v>374</v>
      </c>
      <c r="C40" s="516"/>
      <c r="D40" s="516"/>
      <c r="E40" s="516"/>
      <c r="F40" s="516"/>
      <c r="G40" s="516"/>
    </row>
    <row r="42" spans="1:8" ht="15" hidden="1">
      <c r="B42" s="113">
        <v>0</v>
      </c>
      <c r="C42" s="80" t="s">
        <v>213</v>
      </c>
    </row>
    <row r="43" spans="1:8" ht="38.25" hidden="1">
      <c r="B43" s="81">
        <v>1</v>
      </c>
      <c r="C43" s="295" t="s">
        <v>101</v>
      </c>
    </row>
    <row r="44" spans="1:8" ht="38.25" hidden="1">
      <c r="B44" s="82">
        <v>2</v>
      </c>
      <c r="C44" s="295" t="s">
        <v>101</v>
      </c>
    </row>
    <row r="45" spans="1:8" ht="38.25" hidden="1">
      <c r="B45" s="117">
        <v>3</v>
      </c>
      <c r="C45" s="295" t="s">
        <v>102</v>
      </c>
    </row>
    <row r="46" spans="1:8" ht="51" hidden="1">
      <c r="B46" s="82">
        <v>4</v>
      </c>
      <c r="C46" s="295" t="s">
        <v>103</v>
      </c>
    </row>
    <row r="47" spans="1:8" ht="38.25" hidden="1">
      <c r="B47" s="117">
        <v>5</v>
      </c>
      <c r="C47" s="295" t="s">
        <v>104</v>
      </c>
    </row>
    <row r="48" spans="1:8" ht="25.5" hidden="1">
      <c r="B48" s="82">
        <v>6</v>
      </c>
      <c r="C48" s="295" t="s">
        <v>105</v>
      </c>
    </row>
    <row r="49" spans="2:3" ht="51" hidden="1">
      <c r="B49" s="117">
        <v>7</v>
      </c>
      <c r="C49" s="295" t="s">
        <v>106</v>
      </c>
    </row>
    <row r="50" spans="2:3" ht="38.25" hidden="1">
      <c r="B50" s="82">
        <v>8</v>
      </c>
      <c r="C50" s="296" t="s">
        <v>107</v>
      </c>
    </row>
    <row r="51" spans="2:3" ht="38.25" hidden="1">
      <c r="B51" s="117">
        <v>9</v>
      </c>
      <c r="C51" s="296" t="s">
        <v>108</v>
      </c>
    </row>
    <row r="52" spans="2:3" ht="89.25" hidden="1">
      <c r="B52" s="82">
        <v>10</v>
      </c>
      <c r="C52" s="296" t="s">
        <v>109</v>
      </c>
    </row>
    <row r="53" spans="2:3" ht="38.25" hidden="1">
      <c r="B53" s="117">
        <v>11</v>
      </c>
      <c r="C53" s="296" t="s">
        <v>110</v>
      </c>
    </row>
    <row r="54" spans="2:3" ht="25.5" hidden="1">
      <c r="B54" s="82">
        <v>12</v>
      </c>
      <c r="C54" s="296" t="s">
        <v>111</v>
      </c>
    </row>
    <row r="55" spans="2:3" ht="25.5" hidden="1">
      <c r="B55" s="117">
        <v>13</v>
      </c>
      <c r="C55" s="296" t="s">
        <v>112</v>
      </c>
    </row>
    <row r="56" spans="2:3" ht="15" hidden="1">
      <c r="B56" s="82">
        <v>14</v>
      </c>
      <c r="C56" s="296" t="s">
        <v>113</v>
      </c>
    </row>
    <row r="57" spans="2:3" ht="63.75" hidden="1">
      <c r="B57" s="117">
        <v>15</v>
      </c>
      <c r="C57" s="296" t="s">
        <v>114</v>
      </c>
    </row>
    <row r="58" spans="2:3" ht="51" hidden="1">
      <c r="B58" s="82">
        <v>16</v>
      </c>
      <c r="C58" s="296" t="s">
        <v>115</v>
      </c>
    </row>
    <row r="59" spans="2:3" ht="25.5" hidden="1">
      <c r="B59" s="117">
        <v>17</v>
      </c>
      <c r="C59" s="296" t="s">
        <v>116</v>
      </c>
    </row>
    <row r="60" spans="2:3" ht="15" hidden="1">
      <c r="B60" s="82">
        <v>18</v>
      </c>
      <c r="C60" s="296" t="s">
        <v>117</v>
      </c>
    </row>
    <row r="61" spans="2:3" ht="38.25" hidden="1">
      <c r="B61" s="117">
        <v>19</v>
      </c>
      <c r="C61" s="296" t="s">
        <v>118</v>
      </c>
    </row>
    <row r="62" spans="2:3" ht="89.25" hidden="1">
      <c r="B62" s="82">
        <v>20</v>
      </c>
      <c r="C62" s="296" t="s">
        <v>119</v>
      </c>
    </row>
    <row r="63" spans="2:3" ht="25.5" hidden="1">
      <c r="B63" s="117">
        <v>21</v>
      </c>
      <c r="C63" s="297" t="s">
        <v>120</v>
      </c>
    </row>
    <row r="64" spans="2:3" ht="38.25" hidden="1">
      <c r="B64" s="82">
        <v>22</v>
      </c>
      <c r="C64" s="297" t="s">
        <v>121</v>
      </c>
    </row>
    <row r="65" spans="2:3" ht="15" hidden="1">
      <c r="B65" s="117">
        <v>23</v>
      </c>
      <c r="C65" s="297" t="s">
        <v>122</v>
      </c>
    </row>
    <row r="66" spans="2:3" ht="38.25" hidden="1">
      <c r="B66" s="82">
        <v>24</v>
      </c>
      <c r="C66" s="297" t="s">
        <v>123</v>
      </c>
    </row>
    <row r="67" spans="2:3" ht="63.75" hidden="1">
      <c r="B67" s="117">
        <v>25</v>
      </c>
      <c r="C67" s="297" t="s">
        <v>124</v>
      </c>
    </row>
    <row r="68" spans="2:3" ht="38.25" hidden="1">
      <c r="B68" s="82">
        <v>26</v>
      </c>
      <c r="C68" s="297" t="s">
        <v>125</v>
      </c>
    </row>
    <row r="69" spans="2:3" ht="51" hidden="1">
      <c r="B69" s="117">
        <v>27</v>
      </c>
      <c r="C69" s="297" t="s">
        <v>126</v>
      </c>
    </row>
    <row r="70" spans="2:3" ht="38.25" hidden="1">
      <c r="B70" s="82">
        <v>28</v>
      </c>
      <c r="C70" s="297" t="s">
        <v>127</v>
      </c>
    </row>
    <row r="71" spans="2:3" ht="25.5" hidden="1">
      <c r="B71" s="117">
        <v>29</v>
      </c>
      <c r="C71" s="297" t="s">
        <v>128</v>
      </c>
    </row>
    <row r="72" spans="2:3" ht="51" hidden="1">
      <c r="B72" s="82">
        <v>30</v>
      </c>
      <c r="C72" s="297" t="s">
        <v>129</v>
      </c>
    </row>
    <row r="73" spans="2:3" ht="63.75" hidden="1">
      <c r="B73" s="117">
        <v>31</v>
      </c>
      <c r="C73" s="297" t="s">
        <v>130</v>
      </c>
    </row>
    <row r="74" spans="2:3" ht="38.25" hidden="1">
      <c r="B74" s="82">
        <v>32</v>
      </c>
      <c r="C74" s="297" t="s">
        <v>131</v>
      </c>
    </row>
    <row r="75" spans="2:3" ht="63.75" hidden="1">
      <c r="B75" s="117">
        <v>33</v>
      </c>
      <c r="C75" s="297" t="s">
        <v>132</v>
      </c>
    </row>
    <row r="76" spans="2:3" ht="51" hidden="1">
      <c r="B76" s="82">
        <v>34</v>
      </c>
      <c r="C76" s="297" t="s">
        <v>133</v>
      </c>
    </row>
    <row r="77" spans="2:3" ht="25.5" hidden="1">
      <c r="B77" s="117">
        <v>35</v>
      </c>
      <c r="C77" s="297" t="s">
        <v>134</v>
      </c>
    </row>
    <row r="78" spans="2:3" ht="25.5" hidden="1">
      <c r="B78" s="82">
        <v>36</v>
      </c>
      <c r="C78" s="297" t="s">
        <v>135</v>
      </c>
    </row>
    <row r="79" spans="2:3" ht="38.25" hidden="1">
      <c r="B79" s="117">
        <v>37</v>
      </c>
      <c r="C79" s="297" t="s">
        <v>136</v>
      </c>
    </row>
    <row r="80" spans="2:3" ht="25.5" hidden="1">
      <c r="B80" s="117" t="s">
        <v>211</v>
      </c>
      <c r="C80" s="298" t="s">
        <v>212</v>
      </c>
    </row>
  </sheetData>
  <sheetProtection password="9630" sheet="1" objects="1" scenarios="1" formatCells="0" selectLockedCells="1"/>
  <dataConsolidate/>
  <mergeCells count="31">
    <mergeCell ref="B14:C14"/>
    <mergeCell ref="E14:F14"/>
    <mergeCell ref="B15:C15"/>
    <mergeCell ref="E15:F15"/>
    <mergeCell ref="B11:F11"/>
    <mergeCell ref="B10:C10"/>
    <mergeCell ref="E13:F13"/>
    <mergeCell ref="D10:F10"/>
    <mergeCell ref="B12:C12"/>
    <mergeCell ref="E12:F12"/>
    <mergeCell ref="B40:G40"/>
    <mergeCell ref="B32:F32"/>
    <mergeCell ref="B33:C33"/>
    <mergeCell ref="E33:F33"/>
    <mergeCell ref="B37:F37"/>
    <mergeCell ref="B18:F18"/>
    <mergeCell ref="B30:F30"/>
    <mergeCell ref="B31:F31"/>
    <mergeCell ref="E38:F38"/>
    <mergeCell ref="I2:I3"/>
    <mergeCell ref="C2:F2"/>
    <mergeCell ref="C3:F3"/>
    <mergeCell ref="C4:F4"/>
    <mergeCell ref="C5:F5"/>
    <mergeCell ref="C6:F6"/>
    <mergeCell ref="B17:F17"/>
    <mergeCell ref="C7:F7"/>
    <mergeCell ref="B8:F8"/>
    <mergeCell ref="B13:C13"/>
    <mergeCell ref="B16:D16"/>
    <mergeCell ref="E16:F16"/>
  </mergeCells>
  <phoneticPr fontId="50" type="noConversion"/>
  <dataValidations count="1">
    <dataValidation type="list" allowBlank="1" showInputMessage="1" showErrorMessage="1" sqref="E16:F16">
      <formula1>$C$42:$C$80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12">
    <tabColor rgb="FFFFFF00"/>
  </sheetPr>
  <dimension ref="A1:I121"/>
  <sheetViews>
    <sheetView view="pageBreakPreview" zoomScaleNormal="85" zoomScaleSheetLayoutView="100" workbookViewId="0">
      <selection activeCell="E12" sqref="E12:F12"/>
    </sheetView>
  </sheetViews>
  <sheetFormatPr defaultRowHeight="12.75"/>
  <cols>
    <col min="1" max="1" width="0.85546875" style="59" customWidth="1"/>
    <col min="2" max="2" width="9.42578125" style="59" customWidth="1"/>
    <col min="3" max="3" width="48" style="59" customWidth="1"/>
    <col min="4" max="4" width="1.7109375" style="59" customWidth="1"/>
    <col min="5" max="5" width="9.42578125" style="59" customWidth="1"/>
    <col min="6" max="6" width="48" style="59" customWidth="1"/>
    <col min="7" max="7" width="0.85546875" style="59" customWidth="1"/>
    <col min="8" max="8" width="9.140625" style="59"/>
    <col min="9" max="9" width="98.42578125" style="59" hidden="1" customWidth="1"/>
    <col min="10" max="16384" width="9.140625" style="59"/>
  </cols>
  <sheetData>
    <row r="1" spans="1:9" ht="5.0999999999999996" customHeight="1">
      <c r="A1" s="60"/>
      <c r="B1" s="217"/>
      <c r="C1" s="217"/>
      <c r="D1" s="217"/>
      <c r="E1" s="217"/>
      <c r="F1" s="217"/>
      <c r="G1" s="217"/>
      <c r="H1" s="217"/>
    </row>
    <row r="2" spans="1:9" ht="15.75">
      <c r="A2" s="60"/>
      <c r="B2" s="217"/>
      <c r="C2" s="533" t="s">
        <v>7</v>
      </c>
      <c r="D2" s="533"/>
      <c r="E2" s="533"/>
      <c r="F2" s="533"/>
      <c r="G2" s="86"/>
      <c r="H2" s="86"/>
      <c r="I2" s="534" t="s">
        <v>164</v>
      </c>
    </row>
    <row r="3" spans="1:9" ht="15">
      <c r="A3" s="60"/>
      <c r="B3" s="217"/>
      <c r="C3" s="537" t="str">
        <f>'[1]1. Oficialização da Demanda'!E3</f>
        <v xml:space="preserve">AQUISIÇÃO DE MATERIAS E SERVIÇOS </v>
      </c>
      <c r="D3" s="537"/>
      <c r="E3" s="537"/>
      <c r="F3" s="537"/>
      <c r="G3" s="537"/>
      <c r="H3" s="537"/>
      <c r="I3" s="534"/>
    </row>
    <row r="4" spans="1:9" ht="15">
      <c r="A4" s="60"/>
      <c r="B4" s="217"/>
      <c r="C4" s="537" t="str">
        <f>'[1]1. Oficialização da Demanda'!E4</f>
        <v>FOLHA DE INFORMAÇÃO</v>
      </c>
      <c r="D4" s="537"/>
      <c r="E4" s="537"/>
      <c r="F4" s="537"/>
      <c r="G4" s="537"/>
      <c r="H4" s="537"/>
      <c r="I4" s="451" t="s">
        <v>177</v>
      </c>
    </row>
    <row r="5" spans="1:9" ht="12.75" customHeight="1">
      <c r="A5" s="60"/>
      <c r="B5" s="217"/>
      <c r="C5" s="538" t="str">
        <f>'1. Oficialização da Demanda'!E5</f>
        <v>Nº 01 - PROCESSOS DE AQUISIÇÃO DE BENS PARA DESENVOLVIMENTO DE PESQUISAS</v>
      </c>
      <c r="D5" s="538"/>
      <c r="E5" s="538"/>
      <c r="F5" s="538"/>
      <c r="G5" s="538"/>
      <c r="H5" s="538"/>
      <c r="I5" s="452" t="s">
        <v>246</v>
      </c>
    </row>
    <row r="6" spans="1:9" ht="42.75" customHeight="1">
      <c r="A6" s="60"/>
      <c r="B6" s="217"/>
      <c r="C6" s="535" t="s">
        <v>9</v>
      </c>
      <c r="D6" s="535"/>
      <c r="E6" s="535"/>
      <c r="F6" s="535"/>
      <c r="G6" s="453"/>
      <c r="H6" s="453"/>
      <c r="I6" s="452" t="s">
        <v>247</v>
      </c>
    </row>
    <row r="7" spans="1:9" ht="21" customHeight="1">
      <c r="A7" s="60"/>
      <c r="B7" s="217"/>
      <c r="C7" s="513" t="s">
        <v>457</v>
      </c>
      <c r="D7" s="513"/>
      <c r="E7" s="513"/>
      <c r="F7" s="513"/>
      <c r="G7" s="86"/>
      <c r="H7" s="86"/>
      <c r="I7" s="452" t="s">
        <v>244</v>
      </c>
    </row>
    <row r="8" spans="1:9" s="157" customFormat="1" ht="21" customHeight="1">
      <c r="A8" s="223"/>
      <c r="B8" s="536" t="s">
        <v>468</v>
      </c>
      <c r="C8" s="536"/>
      <c r="D8" s="536"/>
      <c r="E8" s="536"/>
      <c r="F8" s="536"/>
      <c r="G8" s="185"/>
      <c r="H8" s="454"/>
      <c r="I8" s="452" t="s">
        <v>245</v>
      </c>
    </row>
    <row r="9" spans="1:9" ht="9.75" customHeight="1">
      <c r="A9" s="60"/>
      <c r="B9" s="455" t="str">
        <f>'1. Oficialização da Demanda'!I11</f>
        <v>Revisão: 2018.09.14</v>
      </c>
      <c r="C9" s="227"/>
      <c r="D9" s="227"/>
      <c r="E9" s="227"/>
      <c r="F9" s="227"/>
      <c r="G9" s="60"/>
      <c r="H9" s="62"/>
      <c r="I9" s="452" t="s">
        <v>248</v>
      </c>
    </row>
    <row r="10" spans="1:9" ht="15">
      <c r="A10" s="60"/>
      <c r="B10" s="523" t="s">
        <v>481</v>
      </c>
      <c r="C10" s="523"/>
      <c r="D10" s="227"/>
      <c r="E10" s="227"/>
      <c r="F10" s="227"/>
      <c r="G10" s="60"/>
      <c r="H10" s="62"/>
      <c r="I10" s="449"/>
    </row>
    <row r="11" spans="1:9" s="74" customFormat="1" ht="60.75" customHeight="1">
      <c r="A11" s="288"/>
      <c r="B11" s="527" t="s">
        <v>484</v>
      </c>
      <c r="C11" s="528"/>
      <c r="D11" s="528"/>
      <c r="E11" s="528"/>
      <c r="F11" s="529"/>
      <c r="G11" s="288"/>
      <c r="H11" s="456"/>
    </row>
    <row r="12" spans="1:9" ht="21.75" customHeight="1">
      <c r="A12" s="60"/>
      <c r="B12" s="512" t="s">
        <v>458</v>
      </c>
      <c r="C12" s="512"/>
      <c r="D12" s="512"/>
      <c r="E12" s="530" t="s">
        <v>456</v>
      </c>
      <c r="F12" s="530"/>
      <c r="G12" s="167"/>
      <c r="H12" s="62"/>
      <c r="I12" s="59" t="s">
        <v>454</v>
      </c>
    </row>
    <row r="13" spans="1:9" ht="21.75" customHeight="1">
      <c r="A13" s="60"/>
      <c r="B13" s="512" t="s">
        <v>459</v>
      </c>
      <c r="C13" s="512"/>
      <c r="D13" s="512"/>
      <c r="E13" s="530" t="s">
        <v>455</v>
      </c>
      <c r="F13" s="530"/>
      <c r="G13" s="167"/>
      <c r="H13" s="62"/>
    </row>
    <row r="14" spans="1:9" ht="21.75" customHeight="1">
      <c r="A14" s="60"/>
      <c r="B14" s="512" t="s">
        <v>460</v>
      </c>
      <c r="C14" s="512"/>
      <c r="D14" s="512"/>
      <c r="E14" s="530" t="s">
        <v>454</v>
      </c>
      <c r="F14" s="530"/>
      <c r="G14" s="167"/>
      <c r="H14" s="62"/>
      <c r="I14" s="59" t="s">
        <v>453</v>
      </c>
    </row>
    <row r="15" spans="1:9" ht="3" customHeight="1">
      <c r="A15" s="60"/>
      <c r="B15" s="512"/>
      <c r="C15" s="512"/>
      <c r="D15" s="512"/>
      <c r="E15" s="525"/>
      <c r="F15" s="525"/>
      <c r="G15" s="167"/>
      <c r="H15" s="62"/>
      <c r="I15" s="73" t="s">
        <v>452</v>
      </c>
    </row>
    <row r="16" spans="1:9">
      <c r="A16" s="60"/>
      <c r="B16" s="447" t="s">
        <v>461</v>
      </c>
      <c r="C16" s="168"/>
      <c r="D16" s="168"/>
      <c r="E16" s="168"/>
      <c r="F16" s="168"/>
      <c r="G16" s="167"/>
      <c r="H16" s="62"/>
    </row>
    <row r="17" spans="1:8">
      <c r="A17" s="60"/>
      <c r="B17" s="169" t="s">
        <v>462</v>
      </c>
      <c r="C17" s="170" t="s">
        <v>314</v>
      </c>
      <c r="D17" s="60"/>
      <c r="E17" s="169" t="s">
        <v>463</v>
      </c>
      <c r="F17" s="170" t="s">
        <v>451</v>
      </c>
      <c r="G17" s="167"/>
      <c r="H17" s="62"/>
    </row>
    <row r="18" spans="1:8">
      <c r="A18" s="60"/>
      <c r="B18" s="171" t="s">
        <v>52</v>
      </c>
      <c r="C18" s="448" t="str">
        <f>'2. Estudo Preliminar'!C21</f>
        <v>e sobrenome preenchimento obrigatório</v>
      </c>
      <c r="D18" s="60"/>
      <c r="E18" s="171" t="s">
        <v>52</v>
      </c>
      <c r="F18" s="448" t="str">
        <f>'2. Estudo Preliminar'!F21</f>
        <v>e sobrenome preenchimento obrigatório, se houver</v>
      </c>
      <c r="G18" s="167"/>
      <c r="H18" s="62"/>
    </row>
    <row r="19" spans="1:8">
      <c r="A19" s="60"/>
      <c r="B19" s="171" t="s">
        <v>51</v>
      </c>
      <c r="C19" s="448" t="str">
        <f>'2. Estudo Preliminar'!C22</f>
        <v>preenchimento obrigatório</v>
      </c>
      <c r="D19" s="60"/>
      <c r="E19" s="171" t="s">
        <v>51</v>
      </c>
      <c r="F19" s="448" t="str">
        <f>'2. Estudo Preliminar'!F22</f>
        <v>e sobrenome preenchimento obrigatório, se houver</v>
      </c>
      <c r="G19" s="167"/>
      <c r="H19" s="62"/>
    </row>
    <row r="20" spans="1:8">
      <c r="A20" s="60"/>
      <c r="B20" s="171" t="s">
        <v>50</v>
      </c>
      <c r="C20" s="448" t="str">
        <f>'2. Estudo Preliminar'!C23</f>
        <v>preenchimento obrigatório do Campus e Setor/Coorden.</v>
      </c>
      <c r="D20" s="60"/>
      <c r="E20" s="171" t="s">
        <v>50</v>
      </c>
      <c r="F20" s="448" t="str">
        <f>'2. Estudo Preliminar'!F23</f>
        <v>preenchimento obrigatório do Campus e Setor/Coorden.</v>
      </c>
      <c r="G20" s="167"/>
      <c r="H20" s="62"/>
    </row>
    <row r="21" spans="1:8">
      <c r="A21" s="60"/>
      <c r="B21" s="171" t="s">
        <v>49</v>
      </c>
      <c r="C21" s="448" t="str">
        <f>'2. Estudo Preliminar'!C24</f>
        <v>preenchimento obrigatório, preferencialmente instituc.</v>
      </c>
      <c r="D21" s="60"/>
      <c r="E21" s="171" t="s">
        <v>49</v>
      </c>
      <c r="F21" s="448" t="str">
        <f>'2. Estudo Preliminar'!F24</f>
        <v>preenchimento obrigatório, preferencialmente instituc.</v>
      </c>
      <c r="G21" s="167"/>
      <c r="H21" s="62"/>
    </row>
    <row r="22" spans="1:8">
      <c r="A22" s="60"/>
      <c r="B22" s="171" t="s">
        <v>48</v>
      </c>
      <c r="C22" s="448" t="str">
        <f>'2. Estudo Preliminar'!C25</f>
        <v>preenchimento obrigatório, preferencialmente celular</v>
      </c>
      <c r="D22" s="60"/>
      <c r="E22" s="171" t="s">
        <v>48</v>
      </c>
      <c r="F22" s="448" t="str">
        <f>'2. Estudo Preliminar'!F25</f>
        <v>preenchimento obrigatório, preferencialmente celular</v>
      </c>
      <c r="G22" s="167"/>
      <c r="H22" s="62"/>
    </row>
    <row r="23" spans="1:8">
      <c r="A23" s="60"/>
      <c r="B23" s="172" t="s">
        <v>47</v>
      </c>
      <c r="C23" s="448" t="str">
        <f>'2. Estudo Preliminar'!C26</f>
        <v>preenchimento obrigatório</v>
      </c>
      <c r="D23" s="60"/>
      <c r="E23" s="172" t="s">
        <v>47</v>
      </c>
      <c r="F23" s="448" t="str">
        <f>'2. Estudo Preliminar'!F26</f>
        <v>preenchimento obrigatório</v>
      </c>
      <c r="G23" s="167"/>
      <c r="H23" s="62"/>
    </row>
    <row r="24" spans="1:8" ht="30" customHeight="1">
      <c r="A24" s="60"/>
      <c r="B24" s="441" t="s">
        <v>97</v>
      </c>
      <c r="C24" s="444"/>
      <c r="D24" s="173"/>
      <c r="E24" s="441" t="s">
        <v>97</v>
      </c>
      <c r="F24" s="444"/>
      <c r="G24" s="167"/>
      <c r="H24" s="62"/>
    </row>
    <row r="25" spans="1:8" ht="6.75" customHeight="1">
      <c r="A25" s="60"/>
      <c r="B25" s="173"/>
      <c r="C25" s="173"/>
      <c r="D25" s="173"/>
      <c r="E25" s="173"/>
      <c r="F25" s="173"/>
      <c r="G25" s="167"/>
      <c r="H25" s="62"/>
    </row>
    <row r="26" spans="1:8">
      <c r="A26" s="60"/>
      <c r="B26" s="169" t="s">
        <v>465</v>
      </c>
      <c r="C26" s="170" t="s">
        <v>441</v>
      </c>
      <c r="D26" s="60"/>
      <c r="E26" s="169" t="s">
        <v>464</v>
      </c>
      <c r="F26" s="170" t="s">
        <v>440</v>
      </c>
      <c r="G26" s="167"/>
      <c r="H26" s="62"/>
    </row>
    <row r="27" spans="1:8">
      <c r="A27" s="60"/>
      <c r="B27" s="171" t="s">
        <v>52</v>
      </c>
      <c r="C27" s="448" t="str">
        <f t="shared" ref="C27:C32" si="0">C18</f>
        <v>e sobrenome preenchimento obrigatório</v>
      </c>
      <c r="D27" s="60"/>
      <c r="E27" s="171" t="s">
        <v>52</v>
      </c>
      <c r="F27" s="448" t="str">
        <f t="shared" ref="F27:F32" si="1">F18</f>
        <v>e sobrenome preenchimento obrigatório, se houver</v>
      </c>
      <c r="G27" s="167"/>
      <c r="H27" s="62"/>
    </row>
    <row r="28" spans="1:8">
      <c r="A28" s="60"/>
      <c r="B28" s="171" t="s">
        <v>51</v>
      </c>
      <c r="C28" s="448" t="str">
        <f t="shared" si="0"/>
        <v>preenchimento obrigatório</v>
      </c>
      <c r="D28" s="60"/>
      <c r="E28" s="171" t="s">
        <v>51</v>
      </c>
      <c r="F28" s="448" t="str">
        <f t="shared" si="1"/>
        <v>e sobrenome preenchimento obrigatório, se houver</v>
      </c>
      <c r="G28" s="167"/>
      <c r="H28" s="62"/>
    </row>
    <row r="29" spans="1:8">
      <c r="A29" s="60"/>
      <c r="B29" s="171" t="s">
        <v>50</v>
      </c>
      <c r="C29" s="448" t="str">
        <f t="shared" si="0"/>
        <v>preenchimento obrigatório do Campus e Setor/Coorden.</v>
      </c>
      <c r="D29" s="60"/>
      <c r="E29" s="171" t="s">
        <v>50</v>
      </c>
      <c r="F29" s="448" t="str">
        <f t="shared" si="1"/>
        <v>preenchimento obrigatório do Campus e Setor/Coorden.</v>
      </c>
      <c r="G29" s="167"/>
      <c r="H29" s="62"/>
    </row>
    <row r="30" spans="1:8">
      <c r="A30" s="60"/>
      <c r="B30" s="171" t="s">
        <v>49</v>
      </c>
      <c r="C30" s="448" t="str">
        <f t="shared" si="0"/>
        <v>preenchimento obrigatório, preferencialmente instituc.</v>
      </c>
      <c r="D30" s="60"/>
      <c r="E30" s="171" t="s">
        <v>49</v>
      </c>
      <c r="F30" s="448" t="str">
        <f t="shared" si="1"/>
        <v>preenchimento obrigatório, preferencialmente instituc.</v>
      </c>
      <c r="G30" s="167"/>
      <c r="H30" s="62"/>
    </row>
    <row r="31" spans="1:8">
      <c r="A31" s="60"/>
      <c r="B31" s="171" t="s">
        <v>48</v>
      </c>
      <c r="C31" s="448" t="str">
        <f t="shared" si="0"/>
        <v>preenchimento obrigatório, preferencialmente celular</v>
      </c>
      <c r="D31" s="60"/>
      <c r="E31" s="171" t="s">
        <v>48</v>
      </c>
      <c r="F31" s="448" t="str">
        <f t="shared" si="1"/>
        <v>preenchimento obrigatório, preferencialmente celular</v>
      </c>
      <c r="G31" s="167"/>
      <c r="H31" s="62"/>
    </row>
    <row r="32" spans="1:8">
      <c r="A32" s="60"/>
      <c r="B32" s="172" t="s">
        <v>47</v>
      </c>
      <c r="C32" s="448" t="str">
        <f t="shared" si="0"/>
        <v>preenchimento obrigatório</v>
      </c>
      <c r="D32" s="60"/>
      <c r="E32" s="172" t="s">
        <v>47</v>
      </c>
      <c r="F32" s="448" t="str">
        <f t="shared" si="1"/>
        <v>preenchimento obrigatório</v>
      </c>
      <c r="G32" s="167"/>
      <c r="H32" s="62"/>
    </row>
    <row r="33" spans="1:8" ht="30" customHeight="1">
      <c r="A33" s="60"/>
      <c r="B33" s="441" t="s">
        <v>97</v>
      </c>
      <c r="C33" s="444"/>
      <c r="D33" s="173"/>
      <c r="E33" s="441" t="s">
        <v>97</v>
      </c>
      <c r="F33" s="444"/>
      <c r="G33" s="167"/>
      <c r="H33" s="62"/>
    </row>
    <row r="34" spans="1:8" ht="6.75" customHeight="1">
      <c r="A34" s="60"/>
      <c r="B34" s="173"/>
      <c r="C34" s="173"/>
      <c r="D34" s="173"/>
      <c r="E34" s="173"/>
      <c r="F34" s="173"/>
      <c r="G34" s="167"/>
      <c r="H34" s="62"/>
    </row>
    <row r="35" spans="1:8">
      <c r="A35" s="60"/>
      <c r="B35" s="169" t="s">
        <v>466</v>
      </c>
      <c r="C35" s="170" t="s">
        <v>450</v>
      </c>
      <c r="D35" s="60"/>
      <c r="E35" s="169" t="s">
        <v>467</v>
      </c>
      <c r="F35" s="170" t="s">
        <v>449</v>
      </c>
      <c r="G35" s="167"/>
      <c r="H35" s="62"/>
    </row>
    <row r="36" spans="1:8">
      <c r="A36" s="60"/>
      <c r="B36" s="171" t="s">
        <v>52</v>
      </c>
      <c r="C36" s="445" t="str">
        <f t="shared" ref="C36:C41" si="2">C18</f>
        <v>e sobrenome preenchimento obrigatório</v>
      </c>
      <c r="D36" s="60"/>
      <c r="E36" s="171" t="s">
        <v>52</v>
      </c>
      <c r="F36" s="445" t="str">
        <f t="shared" ref="F36:F41" si="3">F18</f>
        <v>e sobrenome preenchimento obrigatório, se houver</v>
      </c>
      <c r="G36" s="167"/>
      <c r="H36" s="62"/>
    </row>
    <row r="37" spans="1:8">
      <c r="A37" s="60"/>
      <c r="B37" s="171" t="s">
        <v>51</v>
      </c>
      <c r="C37" s="445" t="str">
        <f t="shared" si="2"/>
        <v>preenchimento obrigatório</v>
      </c>
      <c r="D37" s="60"/>
      <c r="E37" s="171" t="s">
        <v>51</v>
      </c>
      <c r="F37" s="445" t="str">
        <f t="shared" si="3"/>
        <v>e sobrenome preenchimento obrigatório, se houver</v>
      </c>
      <c r="G37" s="167"/>
      <c r="H37" s="62"/>
    </row>
    <row r="38" spans="1:8">
      <c r="A38" s="60"/>
      <c r="B38" s="171" t="s">
        <v>50</v>
      </c>
      <c r="C38" s="445" t="str">
        <f t="shared" si="2"/>
        <v>preenchimento obrigatório do Campus e Setor/Coorden.</v>
      </c>
      <c r="D38" s="60"/>
      <c r="E38" s="171" t="s">
        <v>50</v>
      </c>
      <c r="F38" s="445" t="str">
        <f t="shared" si="3"/>
        <v>preenchimento obrigatório do Campus e Setor/Coorden.</v>
      </c>
      <c r="G38" s="167"/>
      <c r="H38" s="62"/>
    </row>
    <row r="39" spans="1:8">
      <c r="A39" s="60"/>
      <c r="B39" s="171" t="s">
        <v>49</v>
      </c>
      <c r="C39" s="445" t="str">
        <f t="shared" si="2"/>
        <v>preenchimento obrigatório, preferencialmente instituc.</v>
      </c>
      <c r="D39" s="60"/>
      <c r="E39" s="171" t="s">
        <v>49</v>
      </c>
      <c r="F39" s="445" t="str">
        <f t="shared" si="3"/>
        <v>preenchimento obrigatório, preferencialmente instituc.</v>
      </c>
      <c r="G39" s="167"/>
      <c r="H39" s="62"/>
    </row>
    <row r="40" spans="1:8">
      <c r="A40" s="60"/>
      <c r="B40" s="171" t="s">
        <v>48</v>
      </c>
      <c r="C40" s="445" t="str">
        <f t="shared" si="2"/>
        <v>preenchimento obrigatório, preferencialmente celular</v>
      </c>
      <c r="D40" s="60"/>
      <c r="E40" s="171" t="s">
        <v>48</v>
      </c>
      <c r="F40" s="445" t="str">
        <f t="shared" si="3"/>
        <v>preenchimento obrigatório, preferencialmente celular</v>
      </c>
      <c r="G40" s="167"/>
      <c r="H40" s="62"/>
    </row>
    <row r="41" spans="1:8">
      <c r="A41" s="60"/>
      <c r="B41" s="172" t="s">
        <v>47</v>
      </c>
      <c r="C41" s="445" t="str">
        <f t="shared" si="2"/>
        <v>preenchimento obrigatório</v>
      </c>
      <c r="D41" s="60"/>
      <c r="E41" s="172" t="s">
        <v>47</v>
      </c>
      <c r="F41" s="445" t="str">
        <f t="shared" si="3"/>
        <v>preenchimento obrigatório</v>
      </c>
      <c r="G41" s="167"/>
      <c r="H41" s="62"/>
    </row>
    <row r="42" spans="1:8" ht="30" customHeight="1">
      <c r="A42" s="60"/>
      <c r="B42" s="441" t="s">
        <v>97</v>
      </c>
      <c r="C42" s="444"/>
      <c r="D42" s="173"/>
      <c r="E42" s="441" t="s">
        <v>97</v>
      </c>
      <c r="F42" s="444"/>
      <c r="G42" s="167"/>
      <c r="H42" s="62"/>
    </row>
    <row r="43" spans="1:8" ht="6.75" customHeight="1">
      <c r="A43" s="60"/>
      <c r="B43" s="173"/>
      <c r="C43" s="173"/>
      <c r="D43" s="173"/>
      <c r="E43" s="173"/>
      <c r="F43" s="173"/>
      <c r="G43" s="167"/>
      <c r="H43" s="62"/>
    </row>
    <row r="44" spans="1:8">
      <c r="A44" s="60"/>
      <c r="B44" s="169" t="s">
        <v>478</v>
      </c>
      <c r="C44" s="170" t="s">
        <v>448</v>
      </c>
      <c r="D44" s="60"/>
      <c r="E44" s="169" t="s">
        <v>477</v>
      </c>
      <c r="F44" s="170" t="s">
        <v>447</v>
      </c>
      <c r="G44" s="167"/>
      <c r="H44" s="62"/>
    </row>
    <row r="45" spans="1:8">
      <c r="A45" s="60"/>
      <c r="B45" s="171" t="s">
        <v>52</v>
      </c>
      <c r="C45" s="445" t="str">
        <f t="shared" ref="C45:C50" si="4">C18</f>
        <v>e sobrenome preenchimento obrigatório</v>
      </c>
      <c r="D45" s="60"/>
      <c r="E45" s="171" t="s">
        <v>52</v>
      </c>
      <c r="F45" s="445" t="str">
        <f t="shared" ref="F45:F50" si="5">F18</f>
        <v>e sobrenome preenchimento obrigatório, se houver</v>
      </c>
      <c r="G45" s="167"/>
      <c r="H45" s="62"/>
    </row>
    <row r="46" spans="1:8">
      <c r="A46" s="60"/>
      <c r="B46" s="171" t="s">
        <v>51</v>
      </c>
      <c r="C46" s="445" t="str">
        <f t="shared" si="4"/>
        <v>preenchimento obrigatório</v>
      </c>
      <c r="D46" s="60"/>
      <c r="E46" s="171" t="s">
        <v>51</v>
      </c>
      <c r="F46" s="445" t="str">
        <f t="shared" si="5"/>
        <v>e sobrenome preenchimento obrigatório, se houver</v>
      </c>
      <c r="G46" s="167"/>
      <c r="H46" s="62"/>
    </row>
    <row r="47" spans="1:8">
      <c r="A47" s="60"/>
      <c r="B47" s="171" t="s">
        <v>50</v>
      </c>
      <c r="C47" s="445" t="str">
        <f t="shared" si="4"/>
        <v>preenchimento obrigatório do Campus e Setor/Coorden.</v>
      </c>
      <c r="D47" s="60"/>
      <c r="E47" s="171" t="s">
        <v>50</v>
      </c>
      <c r="F47" s="445" t="str">
        <f t="shared" si="5"/>
        <v>preenchimento obrigatório do Campus e Setor/Coorden.</v>
      </c>
      <c r="G47" s="167"/>
      <c r="H47" s="62"/>
    </row>
    <row r="48" spans="1:8">
      <c r="A48" s="60"/>
      <c r="B48" s="171" t="s">
        <v>49</v>
      </c>
      <c r="C48" s="445" t="str">
        <f t="shared" si="4"/>
        <v>preenchimento obrigatório, preferencialmente instituc.</v>
      </c>
      <c r="D48" s="60"/>
      <c r="E48" s="171" t="s">
        <v>49</v>
      </c>
      <c r="F48" s="445" t="str">
        <f t="shared" si="5"/>
        <v>preenchimento obrigatório, preferencialmente instituc.</v>
      </c>
      <c r="G48" s="167"/>
      <c r="H48" s="62"/>
    </row>
    <row r="49" spans="1:8">
      <c r="A49" s="60"/>
      <c r="B49" s="171" t="s">
        <v>48</v>
      </c>
      <c r="C49" s="445" t="str">
        <f t="shared" si="4"/>
        <v>preenchimento obrigatório, preferencialmente celular</v>
      </c>
      <c r="D49" s="60"/>
      <c r="E49" s="171" t="s">
        <v>48</v>
      </c>
      <c r="F49" s="445" t="str">
        <f t="shared" si="5"/>
        <v>preenchimento obrigatório, preferencialmente celular</v>
      </c>
      <c r="G49" s="167"/>
      <c r="H49" s="62"/>
    </row>
    <row r="50" spans="1:8">
      <c r="A50" s="60"/>
      <c r="B50" s="172" t="s">
        <v>47</v>
      </c>
      <c r="C50" s="445" t="str">
        <f t="shared" si="4"/>
        <v>preenchimento obrigatório</v>
      </c>
      <c r="D50" s="60"/>
      <c r="E50" s="172" t="s">
        <v>47</v>
      </c>
      <c r="F50" s="445" t="str">
        <f t="shared" si="5"/>
        <v>preenchimento obrigatório</v>
      </c>
      <c r="G50" s="167"/>
      <c r="H50" s="62"/>
    </row>
    <row r="51" spans="1:8" ht="27.75" customHeight="1">
      <c r="A51" s="60"/>
      <c r="B51" s="441" t="s">
        <v>97</v>
      </c>
      <c r="C51" s="444"/>
      <c r="D51" s="173"/>
      <c r="E51" s="441" t="s">
        <v>97</v>
      </c>
      <c r="F51" s="444"/>
      <c r="G51" s="167"/>
      <c r="H51" s="62"/>
    </row>
    <row r="52" spans="1:8" ht="10.5" customHeight="1">
      <c r="A52" s="60"/>
      <c r="B52" s="524"/>
      <c r="C52" s="524"/>
      <c r="D52" s="524"/>
      <c r="E52" s="524"/>
      <c r="F52" s="524"/>
      <c r="G52" s="167"/>
      <c r="H52" s="62"/>
    </row>
    <row r="53" spans="1:8" ht="28.5" customHeight="1">
      <c r="A53" s="158"/>
      <c r="B53" s="450"/>
      <c r="C53" s="450"/>
      <c r="D53" s="450"/>
      <c r="E53" s="450"/>
      <c r="F53" s="450"/>
      <c r="G53" s="167"/>
    </row>
    <row r="54" spans="1:8" s="165" customFormat="1">
      <c r="A54" s="174"/>
      <c r="B54" s="175" t="s">
        <v>469</v>
      </c>
      <c r="C54" s="176" t="s">
        <v>446</v>
      </c>
      <c r="D54" s="68"/>
      <c r="E54" s="68"/>
      <c r="F54" s="68"/>
      <c r="G54" s="164"/>
    </row>
    <row r="55" spans="1:8" s="165" customFormat="1">
      <c r="A55" s="174"/>
      <c r="B55" s="175" t="s">
        <v>46</v>
      </c>
      <c r="C55" s="176" t="s">
        <v>470</v>
      </c>
      <c r="D55" s="68"/>
      <c r="E55" s="68"/>
      <c r="F55" s="68"/>
      <c r="G55" s="164"/>
    </row>
    <row r="56" spans="1:8" s="74" customFormat="1" ht="87" customHeight="1">
      <c r="A56" s="161"/>
      <c r="B56" s="531" t="s">
        <v>445</v>
      </c>
      <c r="C56" s="531"/>
      <c r="D56" s="531"/>
      <c r="E56" s="531"/>
      <c r="F56" s="531"/>
      <c r="G56" s="446"/>
    </row>
    <row r="57" spans="1:8" s="74" customFormat="1" ht="59.25" customHeight="1">
      <c r="A57" s="161"/>
      <c r="B57" s="531" t="s">
        <v>479</v>
      </c>
      <c r="C57" s="531"/>
      <c r="D57" s="531"/>
      <c r="E57" s="531"/>
      <c r="F57" s="531"/>
      <c r="G57" s="446"/>
    </row>
    <row r="58" spans="1:8" s="182" customFormat="1" ht="71.25" customHeight="1">
      <c r="A58" s="180"/>
      <c r="B58" s="504" t="s">
        <v>312</v>
      </c>
      <c r="C58" s="504"/>
      <c r="D58" s="181"/>
      <c r="E58" s="504" t="s">
        <v>313</v>
      </c>
      <c r="F58" s="504"/>
      <c r="G58" s="167"/>
      <c r="H58" s="59"/>
    </row>
    <row r="59" spans="1:8" ht="30" customHeight="1">
      <c r="A59" s="158"/>
      <c r="B59" s="60"/>
      <c r="C59" s="60"/>
      <c r="D59" s="60"/>
      <c r="E59" s="60"/>
      <c r="F59" s="60"/>
      <c r="G59" s="167"/>
    </row>
    <row r="60" spans="1:8" ht="9.75" customHeight="1">
      <c r="A60" s="158"/>
      <c r="B60" s="60"/>
      <c r="C60" s="60"/>
      <c r="D60" s="60"/>
      <c r="E60" s="60"/>
      <c r="F60" s="60"/>
      <c r="G60" s="167"/>
    </row>
    <row r="61" spans="1:8">
      <c r="A61" s="158"/>
      <c r="B61" s="183" t="s">
        <v>471</v>
      </c>
      <c r="C61" s="184" t="s">
        <v>444</v>
      </c>
      <c r="D61" s="60"/>
      <c r="E61" s="60"/>
      <c r="F61" s="60"/>
      <c r="G61" s="167"/>
    </row>
    <row r="62" spans="1:8">
      <c r="A62" s="158"/>
      <c r="B62" s="183" t="s">
        <v>46</v>
      </c>
      <c r="C62" s="184" t="s">
        <v>476</v>
      </c>
      <c r="D62" s="60"/>
      <c r="E62" s="60"/>
      <c r="F62" s="60"/>
      <c r="G62" s="167"/>
    </row>
    <row r="63" spans="1:8" ht="30" customHeight="1">
      <c r="A63" s="158"/>
      <c r="B63" s="517" t="s">
        <v>480</v>
      </c>
      <c r="C63" s="517"/>
      <c r="D63" s="517"/>
      <c r="E63" s="517"/>
      <c r="F63" s="517"/>
      <c r="G63" s="167"/>
    </row>
    <row r="64" spans="1:8">
      <c r="A64" s="158"/>
      <c r="B64" s="526"/>
      <c r="C64" s="526"/>
      <c r="D64" s="526"/>
      <c r="E64" s="526"/>
      <c r="F64" s="526"/>
      <c r="G64" s="167"/>
    </row>
    <row r="65" spans="1:8" ht="60" customHeight="1">
      <c r="A65" s="158"/>
      <c r="B65" s="185"/>
      <c r="C65" s="137" t="s">
        <v>45</v>
      </c>
      <c r="D65" s="440"/>
      <c r="E65" s="504" t="s">
        <v>385</v>
      </c>
      <c r="F65" s="505"/>
      <c r="G65" s="167"/>
    </row>
    <row r="66" spans="1:8" ht="40.5" customHeight="1">
      <c r="A66" s="60"/>
      <c r="B66" s="185"/>
      <c r="C66" s="137"/>
      <c r="D66" s="440"/>
      <c r="E66" s="425"/>
      <c r="F66" s="426"/>
      <c r="G66" s="60"/>
    </row>
    <row r="67" spans="1:8" ht="28.5" customHeight="1">
      <c r="A67" s="60"/>
      <c r="B67" s="532" t="s">
        <v>472</v>
      </c>
      <c r="C67" s="532"/>
      <c r="D67" s="532"/>
      <c r="E67" s="532"/>
      <c r="F67" s="532"/>
      <c r="G67" s="60"/>
    </row>
    <row r="68" spans="1:8">
      <c r="A68" s="158"/>
      <c r="B68" s="169" t="s">
        <v>473</v>
      </c>
      <c r="C68" s="170" t="s">
        <v>443</v>
      </c>
      <c r="D68" s="60"/>
      <c r="E68" s="169" t="s">
        <v>474</v>
      </c>
      <c r="F68" s="170" t="s">
        <v>442</v>
      </c>
      <c r="G68" s="167"/>
    </row>
    <row r="69" spans="1:8">
      <c r="A69" s="158"/>
      <c r="B69" s="171" t="s">
        <v>52</v>
      </c>
      <c r="C69" s="445"/>
      <c r="D69" s="60"/>
      <c r="E69" s="171" t="s">
        <v>52</v>
      </c>
      <c r="F69" s="445"/>
      <c r="G69" s="167"/>
    </row>
    <row r="70" spans="1:8">
      <c r="A70" s="158"/>
      <c r="B70" s="171" t="s">
        <v>51</v>
      </c>
      <c r="C70" s="445"/>
      <c r="D70" s="60"/>
      <c r="E70" s="171" t="s">
        <v>51</v>
      </c>
      <c r="F70" s="445"/>
      <c r="G70" s="167"/>
    </row>
    <row r="71" spans="1:8">
      <c r="A71" s="158"/>
      <c r="B71" s="171" t="s">
        <v>50</v>
      </c>
      <c r="C71" s="445"/>
      <c r="D71" s="60"/>
      <c r="E71" s="171" t="s">
        <v>50</v>
      </c>
      <c r="F71" s="445"/>
      <c r="G71" s="167"/>
    </row>
    <row r="72" spans="1:8">
      <c r="A72" s="158"/>
      <c r="B72" s="171" t="s">
        <v>49</v>
      </c>
      <c r="C72" s="445"/>
      <c r="D72" s="60"/>
      <c r="E72" s="171" t="s">
        <v>49</v>
      </c>
      <c r="F72" s="445"/>
      <c r="G72" s="167"/>
    </row>
    <row r="73" spans="1:8">
      <c r="A73" s="158"/>
      <c r="B73" s="171" t="s">
        <v>48</v>
      </c>
      <c r="C73" s="445"/>
      <c r="D73" s="60"/>
      <c r="E73" s="171" t="s">
        <v>48</v>
      </c>
      <c r="F73" s="445"/>
      <c r="G73" s="167"/>
    </row>
    <row r="74" spans="1:8">
      <c r="A74" s="158"/>
      <c r="B74" s="172" t="s">
        <v>47</v>
      </c>
      <c r="C74" s="445"/>
      <c r="D74" s="60"/>
      <c r="E74" s="172" t="s">
        <v>47</v>
      </c>
      <c r="F74" s="445"/>
      <c r="G74" s="167"/>
    </row>
    <row r="75" spans="1:8" ht="27.75" customHeight="1">
      <c r="A75" s="158"/>
      <c r="B75" s="441" t="s">
        <v>97</v>
      </c>
      <c r="C75" s="444"/>
      <c r="D75" s="173"/>
      <c r="E75" s="441" t="s">
        <v>97</v>
      </c>
      <c r="F75" s="444"/>
      <c r="G75" s="167"/>
    </row>
    <row r="76" spans="1:8" ht="64.5" customHeight="1">
      <c r="A76" s="60"/>
      <c r="B76" s="443"/>
      <c r="C76" s="442"/>
      <c r="D76" s="442"/>
      <c r="E76" s="442"/>
      <c r="F76" s="442"/>
      <c r="G76" s="442"/>
      <c r="H76" s="182"/>
    </row>
    <row r="77" spans="1:8" ht="33.75">
      <c r="B77" s="60"/>
      <c r="C77" s="137" t="s">
        <v>45</v>
      </c>
      <c r="D77" s="440"/>
      <c r="E77" s="504" t="s">
        <v>385</v>
      </c>
      <c r="F77" s="505"/>
    </row>
    <row r="82" spans="5:6" hidden="1">
      <c r="E82" s="439">
        <v>0</v>
      </c>
      <c r="F82" s="438" t="s">
        <v>213</v>
      </c>
    </row>
    <row r="83" spans="5:6" ht="38.25" hidden="1">
      <c r="E83" s="437">
        <v>1</v>
      </c>
      <c r="F83" s="436" t="s">
        <v>101</v>
      </c>
    </row>
    <row r="84" spans="5:6" ht="38.25" hidden="1">
      <c r="E84" s="434">
        <v>2</v>
      </c>
      <c r="F84" s="436" t="s">
        <v>101</v>
      </c>
    </row>
    <row r="85" spans="5:6" ht="38.25" hidden="1">
      <c r="E85" s="427">
        <v>3</v>
      </c>
      <c r="F85" s="436" t="s">
        <v>102</v>
      </c>
    </row>
    <row r="86" spans="5:6" ht="51" hidden="1">
      <c r="E86" s="434">
        <v>4</v>
      </c>
      <c r="F86" s="436" t="s">
        <v>103</v>
      </c>
    </row>
    <row r="87" spans="5:6" ht="38.25" hidden="1">
      <c r="E87" s="427">
        <v>5</v>
      </c>
      <c r="F87" s="436" t="s">
        <v>104</v>
      </c>
    </row>
    <row r="88" spans="5:6" ht="25.5" hidden="1">
      <c r="E88" s="434">
        <v>6</v>
      </c>
      <c r="F88" s="436" t="s">
        <v>105</v>
      </c>
    </row>
    <row r="89" spans="5:6" ht="51" hidden="1">
      <c r="E89" s="427">
        <v>7</v>
      </c>
      <c r="F89" s="436" t="s">
        <v>106</v>
      </c>
    </row>
    <row r="90" spans="5:6" ht="38.25" hidden="1">
      <c r="E90" s="434">
        <v>8</v>
      </c>
      <c r="F90" s="435" t="s">
        <v>107</v>
      </c>
    </row>
    <row r="91" spans="5:6" ht="38.25" hidden="1">
      <c r="E91" s="427">
        <v>9</v>
      </c>
      <c r="F91" s="435" t="s">
        <v>108</v>
      </c>
    </row>
    <row r="92" spans="5:6" ht="89.25" hidden="1">
      <c r="E92" s="434">
        <v>10</v>
      </c>
      <c r="F92" s="435" t="s">
        <v>109</v>
      </c>
    </row>
    <row r="93" spans="5:6" ht="38.25" hidden="1">
      <c r="E93" s="427">
        <v>11</v>
      </c>
      <c r="F93" s="435" t="s">
        <v>110</v>
      </c>
    </row>
    <row r="94" spans="5:6" ht="25.5" hidden="1">
      <c r="E94" s="434">
        <v>12</v>
      </c>
      <c r="F94" s="435" t="s">
        <v>111</v>
      </c>
    </row>
    <row r="95" spans="5:6" ht="25.5" hidden="1">
      <c r="E95" s="427">
        <v>13</v>
      </c>
      <c r="F95" s="435" t="s">
        <v>112</v>
      </c>
    </row>
    <row r="96" spans="5:6" ht="15" hidden="1">
      <c r="E96" s="434">
        <v>14</v>
      </c>
      <c r="F96" s="435" t="s">
        <v>113</v>
      </c>
    </row>
    <row r="97" spans="5:6" ht="63.75" hidden="1">
      <c r="E97" s="427">
        <v>15</v>
      </c>
      <c r="F97" s="435" t="s">
        <v>114</v>
      </c>
    </row>
    <row r="98" spans="5:6" ht="51" hidden="1">
      <c r="E98" s="434">
        <v>16</v>
      </c>
      <c r="F98" s="435" t="s">
        <v>115</v>
      </c>
    </row>
    <row r="99" spans="5:6" ht="25.5" hidden="1">
      <c r="E99" s="427">
        <v>17</v>
      </c>
      <c r="F99" s="435" t="s">
        <v>116</v>
      </c>
    </row>
    <row r="100" spans="5:6" ht="15" hidden="1">
      <c r="E100" s="434">
        <v>18</v>
      </c>
      <c r="F100" s="435" t="s">
        <v>117</v>
      </c>
    </row>
    <row r="101" spans="5:6" ht="38.25" hidden="1">
      <c r="E101" s="427">
        <v>19</v>
      </c>
      <c r="F101" s="435" t="s">
        <v>118</v>
      </c>
    </row>
    <row r="102" spans="5:6" ht="89.25" hidden="1">
      <c r="E102" s="434">
        <v>20</v>
      </c>
      <c r="F102" s="435" t="s">
        <v>119</v>
      </c>
    </row>
    <row r="103" spans="5:6" ht="25.5" hidden="1">
      <c r="E103" s="427">
        <v>21</v>
      </c>
      <c r="F103" s="433" t="s">
        <v>120</v>
      </c>
    </row>
    <row r="104" spans="5:6" ht="38.25" hidden="1">
      <c r="E104" s="434">
        <v>22</v>
      </c>
      <c r="F104" s="433" t="s">
        <v>121</v>
      </c>
    </row>
    <row r="105" spans="5:6" ht="15" hidden="1">
      <c r="E105" s="427">
        <v>23</v>
      </c>
      <c r="F105" s="433" t="s">
        <v>122</v>
      </c>
    </row>
    <row r="106" spans="5:6" ht="38.25" hidden="1">
      <c r="E106" s="434">
        <v>24</v>
      </c>
      <c r="F106" s="433" t="s">
        <v>123</v>
      </c>
    </row>
    <row r="107" spans="5:6" ht="63.75" hidden="1">
      <c r="E107" s="427">
        <v>25</v>
      </c>
      <c r="F107" s="433" t="s">
        <v>124</v>
      </c>
    </row>
    <row r="108" spans="5:6" ht="38.25" hidden="1">
      <c r="E108" s="434">
        <v>26</v>
      </c>
      <c r="F108" s="433" t="s">
        <v>125</v>
      </c>
    </row>
    <row r="109" spans="5:6" ht="51" hidden="1">
      <c r="E109" s="427">
        <v>27</v>
      </c>
      <c r="F109" s="433" t="s">
        <v>126</v>
      </c>
    </row>
    <row r="110" spans="5:6" ht="38.25" hidden="1">
      <c r="E110" s="434">
        <v>28</v>
      </c>
      <c r="F110" s="433" t="s">
        <v>127</v>
      </c>
    </row>
    <row r="111" spans="5:6" ht="25.5" hidden="1">
      <c r="E111" s="427">
        <v>29</v>
      </c>
      <c r="F111" s="433" t="s">
        <v>128</v>
      </c>
    </row>
    <row r="112" spans="5:6" ht="51" hidden="1">
      <c r="E112" s="434">
        <v>30</v>
      </c>
      <c r="F112" s="433" t="s">
        <v>129</v>
      </c>
    </row>
    <row r="113" spans="5:6" ht="63.75" hidden="1">
      <c r="E113" s="427">
        <v>31</v>
      </c>
      <c r="F113" s="433" t="s">
        <v>130</v>
      </c>
    </row>
    <row r="114" spans="5:6" ht="38.25" hidden="1">
      <c r="E114" s="434">
        <v>32</v>
      </c>
      <c r="F114" s="433" t="s">
        <v>131</v>
      </c>
    </row>
    <row r="115" spans="5:6" ht="63.75" hidden="1">
      <c r="E115" s="427">
        <v>33</v>
      </c>
      <c r="F115" s="433" t="s">
        <v>132</v>
      </c>
    </row>
    <row r="116" spans="5:6" ht="51" hidden="1">
      <c r="E116" s="434">
        <v>34</v>
      </c>
      <c r="F116" s="433" t="s">
        <v>133</v>
      </c>
    </row>
    <row r="117" spans="5:6" ht="25.5" hidden="1">
      <c r="E117" s="427">
        <v>35</v>
      </c>
      <c r="F117" s="433" t="s">
        <v>134</v>
      </c>
    </row>
    <row r="118" spans="5:6" ht="25.5" hidden="1">
      <c r="E118" s="434">
        <v>36</v>
      </c>
      <c r="F118" s="433" t="s">
        <v>135</v>
      </c>
    </row>
    <row r="119" spans="5:6" ht="38.25" hidden="1">
      <c r="E119" s="427">
        <v>37</v>
      </c>
      <c r="F119" s="433" t="s">
        <v>136</v>
      </c>
    </row>
    <row r="120" spans="5:6" ht="25.5" hidden="1">
      <c r="E120" s="427" t="s">
        <v>211</v>
      </c>
      <c r="F120" s="432" t="s">
        <v>212</v>
      </c>
    </row>
    <row r="121" spans="5:6" hidden="1"/>
  </sheetData>
  <sheetProtection password="9630" sheet="1" objects="1" scenarios="1" formatCells="0" selectLockedCells="1"/>
  <dataConsolidate/>
  <mergeCells count="28">
    <mergeCell ref="C2:F2"/>
    <mergeCell ref="I2:I3"/>
    <mergeCell ref="C6:F6"/>
    <mergeCell ref="C7:F7"/>
    <mergeCell ref="B8:F8"/>
    <mergeCell ref="C3:H3"/>
    <mergeCell ref="C4:H4"/>
    <mergeCell ref="C5:H5"/>
    <mergeCell ref="E77:F77"/>
    <mergeCell ref="B12:D12"/>
    <mergeCell ref="E12:F12"/>
    <mergeCell ref="B56:F56"/>
    <mergeCell ref="B57:F57"/>
    <mergeCell ref="B14:D14"/>
    <mergeCell ref="E14:F14"/>
    <mergeCell ref="B13:D13"/>
    <mergeCell ref="E13:F13"/>
    <mergeCell ref="B58:C58"/>
    <mergeCell ref="E58:F58"/>
    <mergeCell ref="E65:F65"/>
    <mergeCell ref="B67:F67"/>
    <mergeCell ref="B10:C10"/>
    <mergeCell ref="B52:F52"/>
    <mergeCell ref="B15:D15"/>
    <mergeCell ref="E15:F15"/>
    <mergeCell ref="B64:F64"/>
    <mergeCell ref="B63:F63"/>
    <mergeCell ref="B11:F11"/>
  </mergeCells>
  <dataValidations count="1">
    <dataValidation type="list" allowBlank="1" showInputMessage="1" showErrorMessage="1" sqref="E14:F14">
      <formula1>$I$12:$I$15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77" fitToHeight="2" orientation="portrait" r:id="rId1"/>
  <rowBreaks count="1" manualBreakCount="1">
    <brk id="5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14" sqref="R14"/>
    </sheetView>
  </sheetViews>
  <sheetFormatPr defaultRowHeight="15"/>
  <sheetData/>
  <sheetProtection password="9630" sheet="1" objects="1" scenario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Plan6" enableFormatConditionsCalculation="0">
    <tabColor rgb="FF92D050"/>
    <pageSetUpPr fitToPage="1"/>
  </sheetPr>
  <dimension ref="A1:AF54"/>
  <sheetViews>
    <sheetView view="pageBreakPreview" zoomScale="85" zoomScaleSheetLayoutView="85" zoomScalePageLayoutView="85" workbookViewId="0">
      <selection activeCell="L40" sqref="L40:M40"/>
    </sheetView>
  </sheetViews>
  <sheetFormatPr defaultRowHeight="12.75"/>
  <cols>
    <col min="1" max="1" width="0.85546875" style="59" customWidth="1"/>
    <col min="2" max="2" width="14.140625" style="59" customWidth="1"/>
    <col min="3" max="3" width="28.7109375" style="59" customWidth="1"/>
    <col min="4" max="4" width="17.28515625" style="59" customWidth="1"/>
    <col min="5" max="5" width="14.42578125" style="59" customWidth="1"/>
    <col min="6" max="6" width="26.85546875" style="59" customWidth="1"/>
    <col min="7" max="7" width="14.42578125" style="59" customWidth="1"/>
    <col min="8" max="8" width="21" style="59" customWidth="1"/>
    <col min="9" max="9" width="40.85546875" style="59" customWidth="1"/>
    <col min="10" max="10" width="26.85546875" style="59" customWidth="1"/>
    <col min="11" max="11" width="14.140625" style="59" customWidth="1"/>
    <col min="12" max="12" width="23.140625" style="59" customWidth="1"/>
    <col min="13" max="13" width="38.140625" style="59" customWidth="1"/>
    <col min="14" max="30" width="9.140625" style="59"/>
    <col min="31" max="31" width="48" style="59" customWidth="1"/>
    <col min="32" max="16384" width="9.140625" style="59"/>
  </cols>
  <sheetData>
    <row r="1" spans="1:32" ht="5.0999999999999996" customHeight="1">
      <c r="A1" s="60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151"/>
      <c r="N1" s="151"/>
      <c r="AE1" s="218"/>
      <c r="AF1" s="218"/>
    </row>
    <row r="2" spans="1:32" ht="15.75">
      <c r="A2" s="60"/>
      <c r="B2" s="217"/>
      <c r="C2" s="217"/>
      <c r="D2" s="217"/>
      <c r="E2" s="217"/>
      <c r="F2" s="572" t="str">
        <f>'1. Oficialização da Demanda'!E2</f>
        <v>NORMA ADMINISTRATIVA - ROTINA: FLUXO DE PROCESSOS</v>
      </c>
      <c r="G2" s="572"/>
      <c r="H2" s="572"/>
      <c r="I2" s="572"/>
      <c r="J2" s="572"/>
      <c r="K2" s="572"/>
      <c r="L2" s="572"/>
      <c r="M2" s="56"/>
      <c r="N2" s="56"/>
      <c r="AE2" s="219" t="s">
        <v>179</v>
      </c>
      <c r="AF2" s="218"/>
    </row>
    <row r="3" spans="1:32" ht="15">
      <c r="A3" s="60"/>
      <c r="B3" s="217"/>
      <c r="C3" s="217"/>
      <c r="D3" s="217"/>
      <c r="E3" s="217"/>
      <c r="F3" s="573" t="str">
        <f>'1. Oficialização da Demanda'!E3</f>
        <v>AQUISIÇÃO DE BENS MATERIAIS</v>
      </c>
      <c r="G3" s="573"/>
      <c r="H3" s="573"/>
      <c r="I3" s="573"/>
      <c r="J3" s="573"/>
      <c r="K3" s="573"/>
      <c r="L3" s="573"/>
      <c r="M3" s="57"/>
      <c r="N3" s="57"/>
      <c r="AE3" s="220" t="s">
        <v>180</v>
      </c>
      <c r="AF3" s="218"/>
    </row>
    <row r="4" spans="1:32" ht="15">
      <c r="A4" s="60"/>
      <c r="B4" s="217"/>
      <c r="C4" s="217"/>
      <c r="D4" s="217"/>
      <c r="E4" s="217"/>
      <c r="F4" s="574" t="str">
        <f>'1. Oficialização da Demanda'!E4</f>
        <v>FOLHA DE INFORMAÇÃO</v>
      </c>
      <c r="G4" s="574"/>
      <c r="H4" s="574"/>
      <c r="I4" s="574"/>
      <c r="J4" s="574"/>
      <c r="K4" s="574"/>
      <c r="L4" s="574"/>
      <c r="M4" s="83"/>
      <c r="N4" s="83"/>
      <c r="AE4" s="220" t="s">
        <v>257</v>
      </c>
      <c r="AF4" s="218"/>
    </row>
    <row r="5" spans="1:32" ht="12.75" customHeight="1">
      <c r="A5" s="60"/>
      <c r="B5" s="217"/>
      <c r="C5" s="217"/>
      <c r="D5" s="217"/>
      <c r="E5" s="217"/>
      <c r="F5" s="575" t="str">
        <f>'1. Oficialização da Demanda'!E5</f>
        <v>Nº 01 - PROCESSOS DE AQUISIÇÃO DE BENS PARA DESENVOLVIMENTO DE PESQUISAS</v>
      </c>
      <c r="G5" s="575"/>
      <c r="H5" s="575"/>
      <c r="I5" s="575"/>
      <c r="J5" s="575"/>
      <c r="K5" s="575"/>
      <c r="L5" s="575"/>
      <c r="M5" s="84"/>
      <c r="N5" s="84"/>
      <c r="AE5" s="220" t="s">
        <v>256</v>
      </c>
      <c r="AF5" s="218"/>
    </row>
    <row r="6" spans="1:32" ht="42.75" customHeight="1">
      <c r="A6" s="60"/>
      <c r="B6" s="217"/>
      <c r="C6" s="217"/>
      <c r="D6" s="217"/>
      <c r="E6" s="217"/>
      <c r="F6" s="535" t="str">
        <f>'1. Oficialização da Demanda'!E6</f>
        <v>D    I    R    A    P</v>
      </c>
      <c r="G6" s="535"/>
      <c r="H6" s="535"/>
      <c r="I6" s="535"/>
      <c r="J6" s="535"/>
      <c r="K6" s="535"/>
      <c r="L6" s="535"/>
      <c r="M6" s="85"/>
      <c r="N6" s="85"/>
      <c r="AE6" s="221"/>
      <c r="AF6" s="218"/>
    </row>
    <row r="7" spans="1:32" ht="18.75">
      <c r="A7" s="60"/>
      <c r="B7" s="217"/>
      <c r="C7" s="217"/>
      <c r="D7" s="217"/>
      <c r="E7" s="217"/>
      <c r="F7" s="513" t="s">
        <v>317</v>
      </c>
      <c r="G7" s="513"/>
      <c r="H7" s="513"/>
      <c r="I7" s="513"/>
      <c r="J7" s="513"/>
      <c r="K7" s="513"/>
      <c r="L7" s="513"/>
      <c r="M7" s="86"/>
      <c r="N7" s="86"/>
      <c r="AE7" s="222" t="s">
        <v>207</v>
      </c>
      <c r="AF7" s="218"/>
    </row>
    <row r="8" spans="1:32" s="157" customFormat="1" ht="19.5" customHeight="1">
      <c r="A8" s="223"/>
      <c r="B8" s="536" t="s">
        <v>489</v>
      </c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156"/>
      <c r="O8" s="224"/>
      <c r="AE8" s="225" t="s">
        <v>186</v>
      </c>
      <c r="AF8" s="226"/>
    </row>
    <row r="9" spans="1:32" ht="4.5" customHeight="1">
      <c r="A9" s="60"/>
      <c r="B9" s="168"/>
      <c r="C9" s="168"/>
      <c r="D9" s="168"/>
      <c r="E9" s="168"/>
      <c r="F9" s="227"/>
      <c r="G9" s="227"/>
      <c r="H9" s="227"/>
      <c r="I9" s="227"/>
      <c r="J9" s="227"/>
      <c r="K9" s="227"/>
      <c r="L9" s="227"/>
      <c r="M9" s="58"/>
      <c r="AE9" s="225" t="s">
        <v>187</v>
      </c>
      <c r="AF9" s="218"/>
    </row>
    <row r="10" spans="1:32" s="231" customFormat="1" ht="20.25" customHeight="1">
      <c r="A10" s="228"/>
      <c r="B10" s="229"/>
      <c r="C10" s="229" t="s">
        <v>178</v>
      </c>
      <c r="D10" s="571" t="s">
        <v>180</v>
      </c>
      <c r="E10" s="571"/>
      <c r="F10" s="571"/>
      <c r="G10" s="571"/>
      <c r="H10" s="571"/>
      <c r="I10" s="230"/>
      <c r="J10" s="230"/>
      <c r="K10" s="230"/>
      <c r="L10" s="230"/>
      <c r="M10" s="375" t="str">
        <f>'1. Oficialização da Demanda'!I11</f>
        <v>Revisão: 2018.09.14</v>
      </c>
      <c r="AE10" s="232" t="s">
        <v>188</v>
      </c>
      <c r="AF10" s="233"/>
    </row>
    <row r="11" spans="1:32" s="234" customFormat="1" ht="22.5" customHeight="1">
      <c r="B11" s="235" t="s">
        <v>183</v>
      </c>
      <c r="C11" s="235" t="s">
        <v>200</v>
      </c>
      <c r="D11" s="236" t="s">
        <v>182</v>
      </c>
      <c r="E11" s="235" t="s">
        <v>181</v>
      </c>
      <c r="F11" s="565" t="s">
        <v>189</v>
      </c>
      <c r="G11" s="565"/>
      <c r="H11" s="565"/>
      <c r="I11" s="562" t="s">
        <v>190</v>
      </c>
      <c r="J11" s="563"/>
      <c r="K11" s="564"/>
      <c r="L11" s="237" t="s">
        <v>184</v>
      </c>
      <c r="M11" s="381" t="s">
        <v>197</v>
      </c>
      <c r="AE11" s="238"/>
      <c r="AF11" s="238"/>
    </row>
    <row r="12" spans="1:32" s="242" customFormat="1" ht="48" customHeight="1">
      <c r="A12" s="239"/>
      <c r="B12" s="566" t="s">
        <v>192</v>
      </c>
      <c r="C12" s="547" t="s">
        <v>318</v>
      </c>
      <c r="D12" s="547" t="s">
        <v>207</v>
      </c>
      <c r="E12" s="547" t="s">
        <v>207</v>
      </c>
      <c r="F12" s="550" t="s">
        <v>201</v>
      </c>
      <c r="G12" s="551"/>
      <c r="H12" s="552"/>
      <c r="I12" s="559" t="s">
        <v>205</v>
      </c>
      <c r="J12" s="560"/>
      <c r="K12" s="561"/>
      <c r="L12" s="390"/>
      <c r="M12" s="382"/>
      <c r="N12" s="241"/>
      <c r="AE12" s="243"/>
      <c r="AF12" s="243"/>
    </row>
    <row r="13" spans="1:32" s="242" customFormat="1" ht="22.5" customHeight="1">
      <c r="A13" s="239"/>
      <c r="B13" s="567"/>
      <c r="C13" s="569"/>
      <c r="D13" s="548"/>
      <c r="E13" s="548"/>
      <c r="F13" s="553"/>
      <c r="G13" s="554"/>
      <c r="H13" s="555"/>
      <c r="I13" s="562" t="s">
        <v>191</v>
      </c>
      <c r="J13" s="563"/>
      <c r="K13" s="564"/>
      <c r="L13" s="237" t="s">
        <v>185</v>
      </c>
      <c r="M13" s="381" t="s">
        <v>197</v>
      </c>
      <c r="N13" s="241"/>
      <c r="AE13" s="243"/>
    </row>
    <row r="14" spans="1:32" s="242" customFormat="1" ht="48" customHeight="1">
      <c r="A14" s="239"/>
      <c r="B14" s="568"/>
      <c r="C14" s="570"/>
      <c r="D14" s="549"/>
      <c r="E14" s="549"/>
      <c r="F14" s="556"/>
      <c r="G14" s="557"/>
      <c r="H14" s="558"/>
      <c r="I14" s="559" t="s">
        <v>249</v>
      </c>
      <c r="J14" s="560"/>
      <c r="K14" s="561"/>
      <c r="L14" s="390"/>
      <c r="M14" s="382"/>
      <c r="N14" s="241"/>
    </row>
    <row r="15" spans="1:32" s="242" customFormat="1" ht="4.5" customHeight="1">
      <c r="A15" s="239"/>
      <c r="B15" s="234"/>
      <c r="C15" s="234"/>
      <c r="D15" s="244"/>
      <c r="E15" s="244"/>
      <c r="F15" s="244"/>
      <c r="G15" s="244"/>
      <c r="H15" s="244"/>
      <c r="I15" s="245"/>
      <c r="J15" s="245"/>
      <c r="K15" s="245"/>
      <c r="L15" s="246"/>
      <c r="M15" s="383"/>
      <c r="N15" s="241"/>
    </row>
    <row r="16" spans="1:32" s="234" customFormat="1" ht="22.5" customHeight="1">
      <c r="B16" s="235" t="s">
        <v>183</v>
      </c>
      <c r="C16" s="235" t="s">
        <v>200</v>
      </c>
      <c r="D16" s="236" t="s">
        <v>182</v>
      </c>
      <c r="E16" s="235" t="s">
        <v>181</v>
      </c>
      <c r="F16" s="565" t="s">
        <v>189</v>
      </c>
      <c r="G16" s="565"/>
      <c r="H16" s="565"/>
      <c r="I16" s="562" t="s">
        <v>190</v>
      </c>
      <c r="J16" s="563"/>
      <c r="K16" s="564"/>
      <c r="L16" s="237" t="s">
        <v>184</v>
      </c>
      <c r="M16" s="381" t="s">
        <v>197</v>
      </c>
    </row>
    <row r="17" spans="1:14" s="242" customFormat="1" ht="48" customHeight="1">
      <c r="A17" s="239"/>
      <c r="B17" s="566" t="s">
        <v>193</v>
      </c>
      <c r="C17" s="547" t="s">
        <v>239</v>
      </c>
      <c r="D17" s="547" t="s">
        <v>207</v>
      </c>
      <c r="E17" s="547" t="s">
        <v>207</v>
      </c>
      <c r="F17" s="550" t="s">
        <v>208</v>
      </c>
      <c r="G17" s="551"/>
      <c r="H17" s="552"/>
      <c r="I17" s="559" t="s">
        <v>253</v>
      </c>
      <c r="J17" s="560"/>
      <c r="K17" s="561"/>
      <c r="L17" s="390"/>
      <c r="M17" s="382"/>
      <c r="N17" s="241"/>
    </row>
    <row r="18" spans="1:14" s="242" customFormat="1" ht="22.5" customHeight="1">
      <c r="A18" s="239"/>
      <c r="B18" s="567"/>
      <c r="C18" s="548"/>
      <c r="D18" s="548"/>
      <c r="E18" s="548"/>
      <c r="F18" s="553"/>
      <c r="G18" s="554"/>
      <c r="H18" s="555"/>
      <c r="I18" s="562" t="s">
        <v>191</v>
      </c>
      <c r="J18" s="563"/>
      <c r="K18" s="564"/>
      <c r="L18" s="237" t="s">
        <v>185</v>
      </c>
      <c r="M18" s="381" t="s">
        <v>197</v>
      </c>
      <c r="N18" s="241"/>
    </row>
    <row r="19" spans="1:14" s="242" customFormat="1" ht="48" customHeight="1">
      <c r="A19" s="239"/>
      <c r="B19" s="568"/>
      <c r="C19" s="549"/>
      <c r="D19" s="549"/>
      <c r="E19" s="549"/>
      <c r="F19" s="556"/>
      <c r="G19" s="557"/>
      <c r="H19" s="558"/>
      <c r="I19" s="559" t="s">
        <v>254</v>
      </c>
      <c r="J19" s="560"/>
      <c r="K19" s="561"/>
      <c r="L19" s="390"/>
      <c r="M19" s="382"/>
      <c r="N19" s="241"/>
    </row>
    <row r="20" spans="1:14" s="242" customFormat="1" ht="4.5" customHeight="1">
      <c r="A20" s="239"/>
      <c r="B20" s="234"/>
      <c r="C20" s="234"/>
      <c r="D20" s="244"/>
      <c r="E20" s="244"/>
      <c r="F20" s="244"/>
      <c r="G20" s="244"/>
      <c r="H20" s="244"/>
      <c r="I20" s="245"/>
      <c r="J20" s="245"/>
      <c r="K20" s="245"/>
      <c r="L20" s="246"/>
      <c r="M20" s="383"/>
      <c r="N20" s="241"/>
    </row>
    <row r="21" spans="1:14" s="234" customFormat="1" ht="22.5" customHeight="1">
      <c r="B21" s="235" t="s">
        <v>183</v>
      </c>
      <c r="C21" s="235" t="s">
        <v>200</v>
      </c>
      <c r="D21" s="236" t="s">
        <v>182</v>
      </c>
      <c r="E21" s="235" t="s">
        <v>181</v>
      </c>
      <c r="F21" s="565" t="s">
        <v>189</v>
      </c>
      <c r="G21" s="565"/>
      <c r="H21" s="565"/>
      <c r="I21" s="562" t="s">
        <v>190</v>
      </c>
      <c r="J21" s="563"/>
      <c r="K21" s="564"/>
      <c r="L21" s="237" t="s">
        <v>184</v>
      </c>
      <c r="M21" s="381" t="s">
        <v>197</v>
      </c>
    </row>
    <row r="22" spans="1:14" s="242" customFormat="1" ht="48" customHeight="1">
      <c r="A22" s="239"/>
      <c r="B22" s="566" t="s">
        <v>194</v>
      </c>
      <c r="C22" s="547" t="s">
        <v>250</v>
      </c>
      <c r="D22" s="547" t="s">
        <v>207</v>
      </c>
      <c r="E22" s="547" t="s">
        <v>207</v>
      </c>
      <c r="F22" s="550" t="s">
        <v>202</v>
      </c>
      <c r="G22" s="551"/>
      <c r="H22" s="552"/>
      <c r="I22" s="559" t="s">
        <v>203</v>
      </c>
      <c r="J22" s="560"/>
      <c r="K22" s="561"/>
      <c r="L22" s="390"/>
      <c r="M22" s="382"/>
      <c r="N22" s="241"/>
    </row>
    <row r="23" spans="1:14" s="242" customFormat="1" ht="22.5" customHeight="1">
      <c r="A23" s="239"/>
      <c r="B23" s="567"/>
      <c r="C23" s="548"/>
      <c r="D23" s="548"/>
      <c r="E23" s="548"/>
      <c r="F23" s="553"/>
      <c r="G23" s="554"/>
      <c r="H23" s="555"/>
      <c r="I23" s="562" t="s">
        <v>191</v>
      </c>
      <c r="J23" s="563"/>
      <c r="K23" s="564"/>
      <c r="L23" s="237" t="s">
        <v>185</v>
      </c>
      <c r="M23" s="381" t="s">
        <v>197</v>
      </c>
      <c r="N23" s="241"/>
    </row>
    <row r="24" spans="1:14" s="242" customFormat="1" ht="48" customHeight="1">
      <c r="A24" s="239"/>
      <c r="B24" s="568"/>
      <c r="C24" s="549"/>
      <c r="D24" s="549"/>
      <c r="E24" s="549"/>
      <c r="F24" s="556"/>
      <c r="G24" s="557"/>
      <c r="H24" s="558"/>
      <c r="I24" s="559" t="s">
        <v>251</v>
      </c>
      <c r="J24" s="560"/>
      <c r="K24" s="561"/>
      <c r="L24" s="390"/>
      <c r="M24" s="382"/>
      <c r="N24" s="241"/>
    </row>
    <row r="25" spans="1:14" s="242" customFormat="1" ht="4.5" customHeight="1">
      <c r="A25" s="239"/>
      <c r="B25" s="234"/>
      <c r="C25" s="234"/>
      <c r="D25" s="244"/>
      <c r="E25" s="244"/>
      <c r="F25" s="244"/>
      <c r="G25" s="244"/>
      <c r="H25" s="244"/>
      <c r="I25" s="245"/>
      <c r="J25" s="245"/>
      <c r="K25" s="245"/>
      <c r="L25" s="246"/>
      <c r="M25" s="383"/>
      <c r="N25" s="241"/>
    </row>
    <row r="26" spans="1:14" s="234" customFormat="1" ht="22.5" customHeight="1">
      <c r="B26" s="235" t="s">
        <v>183</v>
      </c>
      <c r="C26" s="235" t="s">
        <v>200</v>
      </c>
      <c r="D26" s="236" t="s">
        <v>182</v>
      </c>
      <c r="E26" s="235" t="s">
        <v>181</v>
      </c>
      <c r="F26" s="565" t="s">
        <v>189</v>
      </c>
      <c r="G26" s="565"/>
      <c r="H26" s="565"/>
      <c r="I26" s="562" t="s">
        <v>190</v>
      </c>
      <c r="J26" s="563"/>
      <c r="K26" s="564"/>
      <c r="L26" s="237" t="s">
        <v>184</v>
      </c>
      <c r="M26" s="381" t="s">
        <v>197</v>
      </c>
    </row>
    <row r="27" spans="1:14" s="242" customFormat="1" ht="48" customHeight="1">
      <c r="A27" s="239"/>
      <c r="B27" s="566" t="s">
        <v>195</v>
      </c>
      <c r="C27" s="547" t="s">
        <v>386</v>
      </c>
      <c r="D27" s="547" t="s">
        <v>207</v>
      </c>
      <c r="E27" s="547" t="s">
        <v>207</v>
      </c>
      <c r="F27" s="550" t="s">
        <v>387</v>
      </c>
      <c r="G27" s="551"/>
      <c r="H27" s="552"/>
      <c r="I27" s="559" t="s">
        <v>206</v>
      </c>
      <c r="J27" s="560"/>
      <c r="K27" s="561"/>
      <c r="L27" s="390"/>
      <c r="M27" s="382"/>
      <c r="N27" s="241"/>
    </row>
    <row r="28" spans="1:14" s="242" customFormat="1" ht="22.5" customHeight="1">
      <c r="A28" s="239"/>
      <c r="B28" s="567"/>
      <c r="C28" s="548"/>
      <c r="D28" s="548"/>
      <c r="E28" s="548"/>
      <c r="F28" s="553"/>
      <c r="G28" s="554"/>
      <c r="H28" s="555"/>
      <c r="I28" s="562" t="s">
        <v>191</v>
      </c>
      <c r="J28" s="563"/>
      <c r="K28" s="564"/>
      <c r="L28" s="237" t="s">
        <v>185</v>
      </c>
      <c r="M28" s="381" t="s">
        <v>197</v>
      </c>
      <c r="N28" s="241"/>
    </row>
    <row r="29" spans="1:14" s="242" customFormat="1" ht="48" customHeight="1">
      <c r="A29" s="239"/>
      <c r="B29" s="568"/>
      <c r="C29" s="549"/>
      <c r="D29" s="549"/>
      <c r="E29" s="549"/>
      <c r="F29" s="556"/>
      <c r="G29" s="557"/>
      <c r="H29" s="558"/>
      <c r="I29" s="559" t="s">
        <v>252</v>
      </c>
      <c r="J29" s="560"/>
      <c r="K29" s="561"/>
      <c r="L29" s="390"/>
      <c r="M29" s="382"/>
      <c r="N29" s="241"/>
    </row>
    <row r="30" spans="1:14" s="242" customFormat="1" ht="4.5" customHeight="1">
      <c r="A30" s="239"/>
      <c r="B30" s="234"/>
      <c r="C30" s="234"/>
      <c r="D30" s="244"/>
      <c r="E30" s="244"/>
      <c r="F30" s="244"/>
      <c r="G30" s="244"/>
      <c r="H30" s="244"/>
      <c r="I30" s="245"/>
      <c r="J30" s="245"/>
      <c r="K30" s="245"/>
      <c r="L30" s="246"/>
      <c r="M30" s="383"/>
      <c r="N30" s="241"/>
    </row>
    <row r="31" spans="1:14" s="234" customFormat="1" ht="22.5" customHeight="1">
      <c r="B31" s="235" t="s">
        <v>183</v>
      </c>
      <c r="C31" s="235" t="s">
        <v>200</v>
      </c>
      <c r="D31" s="236" t="s">
        <v>182</v>
      </c>
      <c r="E31" s="235" t="s">
        <v>181</v>
      </c>
      <c r="F31" s="565" t="s">
        <v>189</v>
      </c>
      <c r="G31" s="565"/>
      <c r="H31" s="565"/>
      <c r="I31" s="562" t="s">
        <v>190</v>
      </c>
      <c r="J31" s="563"/>
      <c r="K31" s="564"/>
      <c r="L31" s="237" t="s">
        <v>184</v>
      </c>
      <c r="M31" s="381" t="s">
        <v>197</v>
      </c>
    </row>
    <row r="32" spans="1:14" s="242" customFormat="1" ht="48" customHeight="1">
      <c r="A32" s="239"/>
      <c r="B32" s="566" t="s">
        <v>196</v>
      </c>
      <c r="C32" s="547" t="s">
        <v>204</v>
      </c>
      <c r="D32" s="547" t="s">
        <v>207</v>
      </c>
      <c r="E32" s="547" t="s">
        <v>207</v>
      </c>
      <c r="F32" s="550" t="s">
        <v>209</v>
      </c>
      <c r="G32" s="551"/>
      <c r="H32" s="552"/>
      <c r="I32" s="559" t="s">
        <v>391</v>
      </c>
      <c r="J32" s="560"/>
      <c r="K32" s="561"/>
      <c r="L32" s="390"/>
      <c r="M32" s="382"/>
      <c r="N32" s="241"/>
    </row>
    <row r="33" spans="1:14" s="242" customFormat="1" ht="22.5" customHeight="1">
      <c r="A33" s="239"/>
      <c r="B33" s="567"/>
      <c r="C33" s="548"/>
      <c r="D33" s="548"/>
      <c r="E33" s="548"/>
      <c r="F33" s="553"/>
      <c r="G33" s="554"/>
      <c r="H33" s="555"/>
      <c r="I33" s="562" t="s">
        <v>191</v>
      </c>
      <c r="J33" s="563"/>
      <c r="K33" s="564"/>
      <c r="L33" s="237" t="s">
        <v>185</v>
      </c>
      <c r="M33" s="381" t="s">
        <v>197</v>
      </c>
      <c r="N33" s="241"/>
    </row>
    <row r="34" spans="1:14" s="242" customFormat="1" ht="48" customHeight="1">
      <c r="A34" s="239"/>
      <c r="B34" s="568"/>
      <c r="C34" s="549"/>
      <c r="D34" s="549"/>
      <c r="E34" s="549"/>
      <c r="F34" s="556"/>
      <c r="G34" s="557"/>
      <c r="H34" s="558"/>
      <c r="I34" s="559" t="s">
        <v>319</v>
      </c>
      <c r="J34" s="560"/>
      <c r="K34" s="561"/>
      <c r="L34" s="390"/>
      <c r="M34" s="240"/>
      <c r="N34" s="241"/>
    </row>
    <row r="35" spans="1:14" s="242" customFormat="1" ht="4.5" customHeight="1">
      <c r="A35" s="239"/>
      <c r="B35" s="234"/>
      <c r="C35" s="234"/>
      <c r="D35" s="244"/>
      <c r="E35" s="244"/>
      <c r="F35" s="244"/>
      <c r="G35" s="244"/>
      <c r="H35" s="244"/>
      <c r="I35" s="247"/>
      <c r="J35" s="247"/>
      <c r="K35" s="247"/>
      <c r="L35" s="247"/>
      <c r="M35" s="247"/>
      <c r="N35" s="241"/>
    </row>
    <row r="36" spans="1:14" s="234" customFormat="1" ht="19.5" customHeight="1">
      <c r="B36" s="540" t="s">
        <v>255</v>
      </c>
      <c r="C36" s="540"/>
      <c r="D36" s="540"/>
      <c r="E36" s="540"/>
      <c r="F36" s="540"/>
      <c r="G36" s="540"/>
      <c r="H36" s="540"/>
      <c r="I36" s="540"/>
      <c r="J36" s="540"/>
      <c r="K36" s="540"/>
      <c r="L36" s="540"/>
      <c r="M36" s="540"/>
    </row>
    <row r="37" spans="1:14" s="234" customFormat="1" ht="19.5" customHeight="1">
      <c r="B37" s="540" t="s">
        <v>210</v>
      </c>
      <c r="C37" s="540"/>
      <c r="D37" s="540"/>
      <c r="E37" s="540"/>
      <c r="F37" s="540"/>
      <c r="G37" s="540"/>
      <c r="H37" s="540"/>
      <c r="I37" s="540"/>
      <c r="J37" s="540"/>
      <c r="K37" s="248"/>
      <c r="L37" s="248"/>
      <c r="M37" s="248"/>
    </row>
    <row r="38" spans="1:14" s="251" customFormat="1" ht="5.0999999999999996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49"/>
    </row>
    <row r="39" spans="1:14" s="251" customFormat="1" ht="15">
      <c r="A39" s="249"/>
      <c r="B39" s="252" t="s">
        <v>198</v>
      </c>
      <c r="C39" s="253" t="s">
        <v>314</v>
      </c>
      <c r="D39" s="253"/>
      <c r="E39" s="254"/>
      <c r="F39" s="229"/>
      <c r="G39" s="252" t="s">
        <v>199</v>
      </c>
      <c r="H39" s="253" t="s">
        <v>320</v>
      </c>
      <c r="I39" s="254"/>
      <c r="J39" s="255"/>
      <c r="K39" s="252" t="s">
        <v>168</v>
      </c>
      <c r="L39" s="253" t="s">
        <v>490</v>
      </c>
      <c r="M39" s="254"/>
    </row>
    <row r="40" spans="1:14" s="251" customFormat="1" ht="21.75" customHeight="1">
      <c r="A40" s="249"/>
      <c r="B40" s="256" t="s">
        <v>52</v>
      </c>
      <c r="C40" s="544" t="s">
        <v>56</v>
      </c>
      <c r="D40" s="545"/>
      <c r="E40" s="546"/>
      <c r="F40" s="257"/>
      <c r="G40" s="256" t="s">
        <v>52</v>
      </c>
      <c r="H40" s="539" t="s">
        <v>382</v>
      </c>
      <c r="I40" s="539"/>
      <c r="J40" s="255"/>
      <c r="K40" s="256" t="s">
        <v>52</v>
      </c>
      <c r="L40" s="539" t="s">
        <v>382</v>
      </c>
      <c r="M40" s="539"/>
    </row>
    <row r="41" spans="1:14" s="251" customFormat="1" ht="21.75" customHeight="1">
      <c r="A41" s="249"/>
      <c r="B41" s="256" t="s">
        <v>51</v>
      </c>
      <c r="C41" s="544" t="s">
        <v>53</v>
      </c>
      <c r="D41" s="545"/>
      <c r="E41" s="546"/>
      <c r="F41" s="257"/>
      <c r="G41" s="256" t="s">
        <v>51</v>
      </c>
      <c r="H41" s="539" t="s">
        <v>53</v>
      </c>
      <c r="I41" s="539"/>
      <c r="J41" s="255"/>
      <c r="K41" s="256" t="s">
        <v>51</v>
      </c>
      <c r="L41" s="539" t="s">
        <v>53</v>
      </c>
      <c r="M41" s="539"/>
    </row>
    <row r="42" spans="1:14" s="251" customFormat="1" ht="21.75" customHeight="1">
      <c r="A42" s="249"/>
      <c r="B42" s="256" t="s">
        <v>50</v>
      </c>
      <c r="C42" s="544" t="s">
        <v>175</v>
      </c>
      <c r="D42" s="545"/>
      <c r="E42" s="546"/>
      <c r="F42" s="257"/>
      <c r="G42" s="256" t="s">
        <v>50</v>
      </c>
      <c r="H42" s="539" t="s">
        <v>175</v>
      </c>
      <c r="I42" s="539"/>
      <c r="J42" s="255"/>
      <c r="K42" s="256" t="s">
        <v>50</v>
      </c>
      <c r="L42" s="539" t="s">
        <v>175</v>
      </c>
      <c r="M42" s="539"/>
    </row>
    <row r="43" spans="1:14" s="251" customFormat="1" ht="21.75" customHeight="1">
      <c r="A43" s="249"/>
      <c r="B43" s="256" t="s">
        <v>49</v>
      </c>
      <c r="C43" s="544" t="s">
        <v>174</v>
      </c>
      <c r="D43" s="545"/>
      <c r="E43" s="546"/>
      <c r="F43" s="257"/>
      <c r="G43" s="256" t="s">
        <v>49</v>
      </c>
      <c r="H43" s="539" t="s">
        <v>174</v>
      </c>
      <c r="I43" s="539"/>
      <c r="J43" s="255"/>
      <c r="K43" s="256" t="s">
        <v>49</v>
      </c>
      <c r="L43" s="539" t="s">
        <v>174</v>
      </c>
      <c r="M43" s="539"/>
    </row>
    <row r="44" spans="1:14" s="251" customFormat="1" ht="21.75" customHeight="1">
      <c r="A44" s="249"/>
      <c r="B44" s="256" t="s">
        <v>48</v>
      </c>
      <c r="C44" s="544" t="s">
        <v>54</v>
      </c>
      <c r="D44" s="545"/>
      <c r="E44" s="546"/>
      <c r="F44" s="257"/>
      <c r="G44" s="256" t="s">
        <v>48</v>
      </c>
      <c r="H44" s="539" t="s">
        <v>54</v>
      </c>
      <c r="I44" s="539"/>
      <c r="J44" s="255"/>
      <c r="K44" s="256" t="s">
        <v>48</v>
      </c>
      <c r="L44" s="539" t="s">
        <v>54</v>
      </c>
      <c r="M44" s="539"/>
    </row>
    <row r="45" spans="1:14" s="251" customFormat="1" ht="21.75" customHeight="1">
      <c r="A45" s="249"/>
      <c r="B45" s="258" t="s">
        <v>47</v>
      </c>
      <c r="C45" s="544" t="s">
        <v>53</v>
      </c>
      <c r="D45" s="545"/>
      <c r="E45" s="546"/>
      <c r="F45" s="257"/>
      <c r="G45" s="258" t="s">
        <v>47</v>
      </c>
      <c r="H45" s="539" t="s">
        <v>53</v>
      </c>
      <c r="I45" s="539"/>
      <c r="J45" s="255"/>
      <c r="K45" s="258" t="s">
        <v>47</v>
      </c>
      <c r="L45" s="539" t="s">
        <v>53</v>
      </c>
      <c r="M45" s="539"/>
    </row>
    <row r="46" spans="1:14" s="251" customFormat="1" ht="48.75" customHeight="1">
      <c r="A46" s="249"/>
      <c r="B46" s="258" t="s">
        <v>97</v>
      </c>
      <c r="C46" s="541"/>
      <c r="D46" s="542"/>
      <c r="E46" s="543"/>
      <c r="F46" s="257"/>
      <c r="G46" s="258" t="s">
        <v>97</v>
      </c>
      <c r="H46" s="539"/>
      <c r="I46" s="539"/>
      <c r="J46" s="255"/>
      <c r="K46" s="258" t="s">
        <v>97</v>
      </c>
      <c r="L46" s="539"/>
      <c r="M46" s="539"/>
    </row>
    <row r="47" spans="1:14">
      <c r="A47" s="259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</row>
    <row r="48" spans="1:14" s="182" customFormat="1">
      <c r="A48" s="261"/>
      <c r="B48" s="262"/>
      <c r="C48" s="262"/>
      <c r="D48" s="262"/>
      <c r="E48" s="262"/>
      <c r="F48" s="262"/>
      <c r="G48" s="263"/>
      <c r="H48" s="263"/>
      <c r="I48" s="262"/>
      <c r="J48" s="262"/>
      <c r="K48" s="262"/>
      <c r="L48" s="262"/>
      <c r="M48" s="259"/>
      <c r="N48" s="59"/>
    </row>
    <row r="49" spans="1:14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</row>
    <row r="50" spans="1:14">
      <c r="A50" s="259"/>
      <c r="B50" s="264"/>
      <c r="C50" s="264"/>
      <c r="D50" s="264"/>
      <c r="E50" s="264"/>
      <c r="F50" s="265"/>
      <c r="G50" s="265"/>
      <c r="H50" s="265"/>
      <c r="I50" s="259"/>
      <c r="J50" s="259"/>
      <c r="K50" s="259"/>
      <c r="L50" s="259"/>
      <c r="M50" s="259"/>
    </row>
    <row r="51" spans="1:14">
      <c r="A51" s="259"/>
      <c r="B51" s="264"/>
      <c r="C51" s="264"/>
      <c r="D51" s="264"/>
      <c r="E51" s="264"/>
      <c r="F51" s="266"/>
      <c r="G51" s="266"/>
      <c r="H51" s="266"/>
      <c r="I51" s="259"/>
      <c r="J51" s="259"/>
      <c r="K51" s="259"/>
      <c r="L51" s="259"/>
      <c r="M51" s="259"/>
    </row>
    <row r="52" spans="1:14">
      <c r="A52" s="259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259"/>
    </row>
    <row r="53" spans="1:14">
      <c r="A53" s="259"/>
      <c r="B53" s="267"/>
      <c r="C53" s="267"/>
      <c r="D53" s="267"/>
      <c r="E53" s="267"/>
      <c r="F53" s="268"/>
      <c r="G53" s="268"/>
      <c r="H53" s="268"/>
      <c r="I53" s="262"/>
      <c r="J53" s="262"/>
      <c r="K53" s="262"/>
      <c r="L53" s="269"/>
      <c r="M53" s="259"/>
    </row>
    <row r="54" spans="1:14" ht="5.0999999999999996" customHeight="1">
      <c r="A54" s="259"/>
      <c r="B54" s="270"/>
      <c r="C54" s="270"/>
      <c r="D54" s="270"/>
      <c r="E54" s="270"/>
      <c r="F54" s="261"/>
      <c r="G54" s="261"/>
      <c r="H54" s="261"/>
      <c r="I54" s="261"/>
      <c r="J54" s="261"/>
      <c r="K54" s="261"/>
      <c r="L54" s="261"/>
      <c r="M54" s="261"/>
      <c r="N54" s="182"/>
    </row>
  </sheetData>
  <sheetProtection password="9630" sheet="1" objects="1" scenarios="1" formatCells="0" formatRows="0" selectLockedCells="1"/>
  <dataConsolidate/>
  <mergeCells count="81">
    <mergeCell ref="C41:E41"/>
    <mergeCell ref="C32:C34"/>
    <mergeCell ref="I12:K12"/>
    <mergeCell ref="I17:K17"/>
    <mergeCell ref="I18:K18"/>
    <mergeCell ref="I31:K31"/>
    <mergeCell ref="I16:K16"/>
    <mergeCell ref="F21:H21"/>
    <mergeCell ref="I21:K21"/>
    <mergeCell ref="F26:H26"/>
    <mergeCell ref="I33:K33"/>
    <mergeCell ref="C27:C29"/>
    <mergeCell ref="I29:K29"/>
    <mergeCell ref="D27:D29"/>
    <mergeCell ref="E27:E29"/>
    <mergeCell ref="F27:H29"/>
    <mergeCell ref="F2:L2"/>
    <mergeCell ref="F3:L3"/>
    <mergeCell ref="F4:L4"/>
    <mergeCell ref="F5:L5"/>
    <mergeCell ref="F6:L6"/>
    <mergeCell ref="F7:L7"/>
    <mergeCell ref="I11:K11"/>
    <mergeCell ref="B8:M8"/>
    <mergeCell ref="B12:B14"/>
    <mergeCell ref="D12:D14"/>
    <mergeCell ref="I14:K14"/>
    <mergeCell ref="E12:E14"/>
    <mergeCell ref="F12:H14"/>
    <mergeCell ref="I13:K13"/>
    <mergeCell ref="D10:H10"/>
    <mergeCell ref="F11:H11"/>
    <mergeCell ref="B17:B19"/>
    <mergeCell ref="D17:D19"/>
    <mergeCell ref="E17:E19"/>
    <mergeCell ref="F17:H19"/>
    <mergeCell ref="C12:C14"/>
    <mergeCell ref="C17:C19"/>
    <mergeCell ref="F16:H16"/>
    <mergeCell ref="F22:H24"/>
    <mergeCell ref="I22:K22"/>
    <mergeCell ref="I23:K23"/>
    <mergeCell ref="C22:C24"/>
    <mergeCell ref="I24:K24"/>
    <mergeCell ref="L43:M43"/>
    <mergeCell ref="L44:M44"/>
    <mergeCell ref="I27:K27"/>
    <mergeCell ref="I28:K28"/>
    <mergeCell ref="I19:K19"/>
    <mergeCell ref="I34:K34"/>
    <mergeCell ref="L40:M40"/>
    <mergeCell ref="H40:I40"/>
    <mergeCell ref="F31:H31"/>
    <mergeCell ref="B36:M36"/>
    <mergeCell ref="B32:B34"/>
    <mergeCell ref="I26:K26"/>
    <mergeCell ref="B27:B29"/>
    <mergeCell ref="B22:B24"/>
    <mergeCell ref="D22:D24"/>
    <mergeCell ref="E22:E24"/>
    <mergeCell ref="C40:E40"/>
    <mergeCell ref="D32:D34"/>
    <mergeCell ref="E32:E34"/>
    <mergeCell ref="F32:H34"/>
    <mergeCell ref="I32:K32"/>
    <mergeCell ref="L46:M46"/>
    <mergeCell ref="B37:J37"/>
    <mergeCell ref="H46:I46"/>
    <mergeCell ref="H45:I45"/>
    <mergeCell ref="H44:I44"/>
    <mergeCell ref="H43:I43"/>
    <mergeCell ref="C46:E46"/>
    <mergeCell ref="C43:E43"/>
    <mergeCell ref="H42:I42"/>
    <mergeCell ref="H41:I41"/>
    <mergeCell ref="C45:E45"/>
    <mergeCell ref="L45:M45"/>
    <mergeCell ref="C42:E42"/>
    <mergeCell ref="C44:E44"/>
    <mergeCell ref="L41:M41"/>
    <mergeCell ref="L42:M42"/>
  </mergeCells>
  <phoneticPr fontId="50" type="noConversion"/>
  <dataValidations count="2">
    <dataValidation type="list" allowBlank="1" showInputMessage="1" showErrorMessage="1" sqref="D32:E34 D17:E19 D22:E24 D27:E29 D12:E14">
      <formula1>$AE$7:$AE$10</formula1>
    </dataValidation>
    <dataValidation type="list" allowBlank="1" showInputMessage="1" showErrorMessage="1" sqref="D10:H10">
      <formula1>$AE$3:$AE$5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Plan2">
    <pageSetUpPr fitToPage="1"/>
  </sheetPr>
  <dimension ref="A1:Y158"/>
  <sheetViews>
    <sheetView view="pageBreakPreview" zoomScale="115" zoomScaleSheetLayoutView="115" workbookViewId="0">
      <selection activeCell="C11" sqref="C11"/>
    </sheetView>
  </sheetViews>
  <sheetFormatPr defaultColWidth="8.85546875" defaultRowHeight="15"/>
  <cols>
    <col min="2" max="2" width="9.85546875" customWidth="1"/>
    <col min="3" max="3" width="9" bestFit="1" customWidth="1"/>
    <col min="12" max="12" width="11.42578125" customWidth="1"/>
    <col min="14" max="19" width="9" bestFit="1" customWidth="1"/>
    <col min="20" max="20" width="12.5703125" customWidth="1"/>
  </cols>
  <sheetData>
    <row r="1" spans="1:20">
      <c r="A1" s="22"/>
      <c r="B1" s="21"/>
      <c r="C1" s="21"/>
      <c r="D1" s="21"/>
      <c r="E1" s="21"/>
      <c r="F1" s="21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5.75">
      <c r="A2" s="22"/>
      <c r="B2" s="21"/>
      <c r="C2" s="22"/>
      <c r="D2" s="56"/>
      <c r="E2" s="56"/>
      <c r="F2" s="87" t="str">
        <f>'1. Oficialização da Demanda'!E2</f>
        <v>NORMA ADMINISTRATIVA - ROTINA: FLUXO DE PROCESSOS</v>
      </c>
      <c r="G2" s="87"/>
      <c r="H2" s="88"/>
      <c r="I2" s="88"/>
      <c r="J2" s="88"/>
      <c r="K2" s="88"/>
      <c r="L2" s="88"/>
      <c r="M2" s="88"/>
      <c r="N2" s="22"/>
      <c r="O2" s="22"/>
      <c r="P2" s="22"/>
      <c r="Q2" s="22"/>
      <c r="R2" s="22"/>
      <c r="S2" s="22"/>
      <c r="T2" s="22"/>
    </row>
    <row r="3" spans="1:20">
      <c r="A3" s="22"/>
      <c r="B3" s="21"/>
      <c r="C3" s="22"/>
      <c r="D3" s="57"/>
      <c r="E3" s="57"/>
      <c r="F3" s="89" t="str">
        <f>'1. Oficialização da Demanda'!E3</f>
        <v>AQUISIÇÃO DE BENS MATERIAIS</v>
      </c>
      <c r="G3" s="89"/>
      <c r="H3" s="88"/>
      <c r="I3" s="88"/>
      <c r="J3" s="88"/>
      <c r="K3" s="88"/>
      <c r="L3" s="88"/>
      <c r="M3" s="88"/>
      <c r="N3" s="22"/>
      <c r="O3" s="22"/>
      <c r="P3" s="22"/>
      <c r="Q3" s="22"/>
      <c r="R3" s="22"/>
      <c r="S3" s="22"/>
      <c r="T3" s="22"/>
    </row>
    <row r="4" spans="1:20">
      <c r="A4" s="22"/>
      <c r="B4" s="21"/>
      <c r="C4" s="22"/>
      <c r="D4" s="83"/>
      <c r="E4" s="83"/>
      <c r="F4" s="90" t="str">
        <f>'1. Oficialização da Demanda'!E4</f>
        <v>FOLHA DE INFORMAÇÃO</v>
      </c>
      <c r="G4" s="90"/>
      <c r="H4" s="88"/>
      <c r="I4" s="88"/>
      <c r="J4" s="88"/>
      <c r="K4" s="88"/>
      <c r="L4" s="88"/>
      <c r="M4" s="88"/>
      <c r="N4" s="22"/>
      <c r="O4" s="22"/>
      <c r="P4" s="22"/>
      <c r="Q4" s="22"/>
      <c r="R4" s="22"/>
      <c r="S4" s="22"/>
      <c r="T4" s="22"/>
    </row>
    <row r="5" spans="1:20" ht="15" customHeight="1">
      <c r="A5" s="22"/>
      <c r="B5" s="21"/>
      <c r="C5" s="22"/>
      <c r="D5" s="84"/>
      <c r="E5" s="84"/>
      <c r="F5" s="92" t="str">
        <f>'1. Oficialização da Demanda'!E5</f>
        <v>Nº 01 - PROCESSOS DE AQUISIÇÃO DE BENS PARA DESENVOLVIMENTO DE PESQUISAS</v>
      </c>
      <c r="G5" s="92"/>
      <c r="H5" s="88"/>
      <c r="I5" s="88"/>
      <c r="J5" s="88"/>
      <c r="K5" s="88"/>
      <c r="L5" s="88"/>
      <c r="M5" s="88"/>
      <c r="N5" s="22"/>
      <c r="O5" s="22"/>
      <c r="P5" s="22"/>
      <c r="Q5" s="22"/>
      <c r="R5" s="22"/>
      <c r="S5" s="22"/>
      <c r="T5" s="22"/>
    </row>
    <row r="6" spans="1:20" ht="42.75" customHeight="1">
      <c r="A6" s="22"/>
      <c r="B6" s="21"/>
      <c r="C6" s="22"/>
      <c r="D6" s="85"/>
      <c r="E6" s="85"/>
      <c r="F6" s="93" t="str">
        <f>'1. Oficialização da Demanda'!E6</f>
        <v>D    I    R    A    P</v>
      </c>
      <c r="G6" s="93"/>
      <c r="H6" s="93"/>
      <c r="I6" s="93"/>
      <c r="J6" s="93"/>
      <c r="K6" s="93"/>
      <c r="L6" s="93"/>
      <c r="M6" s="93"/>
      <c r="N6" s="22"/>
      <c r="O6" s="22"/>
      <c r="P6" s="22"/>
      <c r="Q6" s="22"/>
      <c r="R6" s="22"/>
      <c r="S6" s="22"/>
      <c r="T6" s="22"/>
    </row>
    <row r="7" spans="1:20" ht="15.75">
      <c r="A7" s="22"/>
      <c r="B7" s="21"/>
      <c r="C7" s="22"/>
      <c r="D7" s="86"/>
      <c r="E7" s="86"/>
      <c r="F7" s="98" t="s">
        <v>321</v>
      </c>
      <c r="G7" s="91"/>
      <c r="H7" s="88"/>
      <c r="I7" s="88"/>
      <c r="J7" s="88"/>
      <c r="K7" s="88"/>
      <c r="L7" s="88"/>
      <c r="M7" s="88"/>
      <c r="N7" s="22"/>
      <c r="O7" s="22"/>
      <c r="P7" s="22"/>
      <c r="Q7" s="22"/>
      <c r="R7" s="22"/>
      <c r="S7" s="22"/>
      <c r="T7" s="22"/>
    </row>
    <row r="8" spans="1:20" ht="51" customHeight="1">
      <c r="A8" s="22"/>
      <c r="B8" s="580" t="s">
        <v>506</v>
      </c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377" t="str">
        <f>'1. Oficialização da Demanda'!I11</f>
        <v>Revisão: 2018.09.14</v>
      </c>
    </row>
    <row r="9" spans="1:20" ht="18.75" customHeight="1">
      <c r="A9" s="22"/>
      <c r="B9" s="391"/>
      <c r="C9" s="582" t="s">
        <v>22</v>
      </c>
      <c r="D9" s="582"/>
      <c r="E9" s="582"/>
      <c r="F9" s="582"/>
      <c r="G9" s="582"/>
      <c r="H9" s="582"/>
      <c r="I9" s="582"/>
      <c r="J9" s="582"/>
      <c r="K9" s="582"/>
      <c r="L9" s="392"/>
      <c r="M9" s="576" t="s">
        <v>31</v>
      </c>
      <c r="N9" s="577"/>
      <c r="O9" s="577"/>
      <c r="P9" s="577"/>
      <c r="Q9" s="577"/>
      <c r="R9" s="577"/>
      <c r="S9" s="578"/>
      <c r="T9" s="579" t="s">
        <v>23</v>
      </c>
    </row>
    <row r="10" spans="1:20" ht="30" customHeight="1">
      <c r="A10" s="22"/>
      <c r="B10" s="13" t="s">
        <v>0</v>
      </c>
      <c r="C10" s="271" t="s">
        <v>12</v>
      </c>
      <c r="D10" s="271" t="s">
        <v>13</v>
      </c>
      <c r="E10" s="271" t="s">
        <v>14</v>
      </c>
      <c r="F10" s="271" t="s">
        <v>15</v>
      </c>
      <c r="G10" s="271" t="s">
        <v>16</v>
      </c>
      <c r="H10" s="271" t="s">
        <v>17</v>
      </c>
      <c r="I10" s="271" t="s">
        <v>18</v>
      </c>
      <c r="J10" s="271" t="s">
        <v>19</v>
      </c>
      <c r="K10" s="271" t="s">
        <v>20</v>
      </c>
      <c r="L10" s="272" t="s">
        <v>21</v>
      </c>
      <c r="M10" s="273" t="s">
        <v>24</v>
      </c>
      <c r="N10" s="273" t="s">
        <v>25</v>
      </c>
      <c r="O10" s="273" t="s">
        <v>26</v>
      </c>
      <c r="P10" s="273" t="s">
        <v>27</v>
      </c>
      <c r="Q10" s="273" t="s">
        <v>28</v>
      </c>
      <c r="R10" s="273" t="s">
        <v>29</v>
      </c>
      <c r="S10" s="273" t="s">
        <v>30</v>
      </c>
      <c r="T10" s="579"/>
    </row>
    <row r="11" spans="1:20" ht="26.25">
      <c r="A11" s="22"/>
      <c r="B11" s="94">
        <f>'5. Matriz de Preços'!C14</f>
        <v>1</v>
      </c>
      <c r="C11" s="281">
        <v>0</v>
      </c>
      <c r="D11" s="281">
        <v>0</v>
      </c>
      <c r="E11" s="281">
        <v>0</v>
      </c>
      <c r="F11" s="281">
        <v>0</v>
      </c>
      <c r="G11" s="281">
        <v>0</v>
      </c>
      <c r="H11" s="281">
        <v>0</v>
      </c>
      <c r="I11" s="281">
        <v>0</v>
      </c>
      <c r="J11" s="281">
        <v>0</v>
      </c>
      <c r="K11" s="281">
        <v>0</v>
      </c>
      <c r="L11" s="282">
        <f>SUM(C11:K11)</f>
        <v>0</v>
      </c>
      <c r="M11" s="281">
        <v>0</v>
      </c>
      <c r="N11" s="281">
        <v>0</v>
      </c>
      <c r="O11" s="281">
        <v>0</v>
      </c>
      <c r="P11" s="281">
        <v>0</v>
      </c>
      <c r="Q11" s="281">
        <v>0</v>
      </c>
      <c r="R11" s="281">
        <v>0</v>
      </c>
      <c r="S11" s="281">
        <v>0</v>
      </c>
      <c r="T11" s="283">
        <f>SUM(L11:S11)</f>
        <v>0</v>
      </c>
    </row>
    <row r="12" spans="1:20" ht="26.25">
      <c r="A12" s="22"/>
      <c r="B12" s="94">
        <f>'5. Matriz de Preços'!C15</f>
        <v>2</v>
      </c>
      <c r="C12" s="281">
        <v>0</v>
      </c>
      <c r="D12" s="281">
        <v>0</v>
      </c>
      <c r="E12" s="281">
        <v>0</v>
      </c>
      <c r="F12" s="281">
        <v>0</v>
      </c>
      <c r="G12" s="281">
        <v>0</v>
      </c>
      <c r="H12" s="281">
        <v>0</v>
      </c>
      <c r="I12" s="281">
        <v>0</v>
      </c>
      <c r="J12" s="281">
        <v>0</v>
      </c>
      <c r="K12" s="281">
        <v>0</v>
      </c>
      <c r="L12" s="282">
        <f t="shared" ref="L12:L45" si="0">SUM(C12:K12)</f>
        <v>0</v>
      </c>
      <c r="M12" s="281">
        <v>0</v>
      </c>
      <c r="N12" s="281">
        <v>0</v>
      </c>
      <c r="O12" s="281">
        <v>0</v>
      </c>
      <c r="P12" s="281">
        <v>0</v>
      </c>
      <c r="Q12" s="281">
        <v>0</v>
      </c>
      <c r="R12" s="281">
        <v>0</v>
      </c>
      <c r="S12" s="281">
        <v>0</v>
      </c>
      <c r="T12" s="283">
        <f t="shared" ref="T12:T45" si="1">SUM(L12:S12)</f>
        <v>0</v>
      </c>
    </row>
    <row r="13" spans="1:20" ht="26.25">
      <c r="A13" s="22"/>
      <c r="B13" s="94">
        <f>'5. Matriz de Preços'!C16</f>
        <v>3</v>
      </c>
      <c r="C13" s="281">
        <v>0</v>
      </c>
      <c r="D13" s="281">
        <v>0</v>
      </c>
      <c r="E13" s="281">
        <v>0</v>
      </c>
      <c r="F13" s="281">
        <v>0</v>
      </c>
      <c r="G13" s="281">
        <v>0</v>
      </c>
      <c r="H13" s="281">
        <v>0</v>
      </c>
      <c r="I13" s="281">
        <v>0</v>
      </c>
      <c r="J13" s="281">
        <v>0</v>
      </c>
      <c r="K13" s="281">
        <v>0</v>
      </c>
      <c r="L13" s="282">
        <f t="shared" si="0"/>
        <v>0</v>
      </c>
      <c r="M13" s="281">
        <v>0</v>
      </c>
      <c r="N13" s="281">
        <v>0</v>
      </c>
      <c r="O13" s="281">
        <v>0</v>
      </c>
      <c r="P13" s="281">
        <v>0</v>
      </c>
      <c r="Q13" s="281">
        <v>0</v>
      </c>
      <c r="R13" s="281">
        <v>0</v>
      </c>
      <c r="S13" s="281">
        <v>0</v>
      </c>
      <c r="T13" s="283">
        <f t="shared" si="1"/>
        <v>0</v>
      </c>
    </row>
    <row r="14" spans="1:20" ht="26.25">
      <c r="A14" s="22"/>
      <c r="B14" s="94">
        <f>'5. Matriz de Preços'!C17</f>
        <v>4</v>
      </c>
      <c r="C14" s="281">
        <v>0</v>
      </c>
      <c r="D14" s="281">
        <v>0</v>
      </c>
      <c r="E14" s="281">
        <v>0</v>
      </c>
      <c r="F14" s="281">
        <v>0</v>
      </c>
      <c r="G14" s="281">
        <v>0</v>
      </c>
      <c r="H14" s="281">
        <v>0</v>
      </c>
      <c r="I14" s="281">
        <v>0</v>
      </c>
      <c r="J14" s="281">
        <v>0</v>
      </c>
      <c r="K14" s="281">
        <v>0</v>
      </c>
      <c r="L14" s="282">
        <f t="shared" si="0"/>
        <v>0</v>
      </c>
      <c r="M14" s="281">
        <v>0</v>
      </c>
      <c r="N14" s="281">
        <v>0</v>
      </c>
      <c r="O14" s="281">
        <v>0</v>
      </c>
      <c r="P14" s="281">
        <v>0</v>
      </c>
      <c r="Q14" s="281">
        <v>0</v>
      </c>
      <c r="R14" s="281">
        <v>0</v>
      </c>
      <c r="S14" s="281">
        <v>0</v>
      </c>
      <c r="T14" s="283">
        <f t="shared" si="1"/>
        <v>0</v>
      </c>
    </row>
    <row r="15" spans="1:20" ht="26.25">
      <c r="A15" s="22"/>
      <c r="B15" s="94">
        <f>'5. Matriz de Preços'!C18</f>
        <v>5</v>
      </c>
      <c r="C15" s="281">
        <v>0</v>
      </c>
      <c r="D15" s="281">
        <v>0</v>
      </c>
      <c r="E15" s="281">
        <v>0</v>
      </c>
      <c r="F15" s="281">
        <v>0</v>
      </c>
      <c r="G15" s="281">
        <v>0</v>
      </c>
      <c r="H15" s="281">
        <v>0</v>
      </c>
      <c r="I15" s="281">
        <v>0</v>
      </c>
      <c r="J15" s="281">
        <v>0</v>
      </c>
      <c r="K15" s="281">
        <v>0</v>
      </c>
      <c r="L15" s="282">
        <f t="shared" si="0"/>
        <v>0</v>
      </c>
      <c r="M15" s="281">
        <v>0</v>
      </c>
      <c r="N15" s="281">
        <v>0</v>
      </c>
      <c r="O15" s="281">
        <v>0</v>
      </c>
      <c r="P15" s="281">
        <v>0</v>
      </c>
      <c r="Q15" s="281">
        <v>0</v>
      </c>
      <c r="R15" s="281">
        <v>0</v>
      </c>
      <c r="S15" s="281">
        <v>0</v>
      </c>
      <c r="T15" s="283">
        <f t="shared" si="1"/>
        <v>0</v>
      </c>
    </row>
    <row r="16" spans="1:20" ht="26.25">
      <c r="A16" s="22"/>
      <c r="B16" s="94">
        <f>'5. Matriz de Preços'!C19</f>
        <v>6</v>
      </c>
      <c r="C16" s="281">
        <v>0</v>
      </c>
      <c r="D16" s="281">
        <v>0</v>
      </c>
      <c r="E16" s="281">
        <v>0</v>
      </c>
      <c r="F16" s="281">
        <v>0</v>
      </c>
      <c r="G16" s="281">
        <v>0</v>
      </c>
      <c r="H16" s="281">
        <v>0</v>
      </c>
      <c r="I16" s="281">
        <v>0</v>
      </c>
      <c r="J16" s="281">
        <v>0</v>
      </c>
      <c r="K16" s="281">
        <v>0</v>
      </c>
      <c r="L16" s="282">
        <f t="shared" si="0"/>
        <v>0</v>
      </c>
      <c r="M16" s="281">
        <v>0</v>
      </c>
      <c r="N16" s="281">
        <v>0</v>
      </c>
      <c r="O16" s="281">
        <v>0</v>
      </c>
      <c r="P16" s="281">
        <v>0</v>
      </c>
      <c r="Q16" s="281">
        <v>0</v>
      </c>
      <c r="R16" s="281">
        <v>0</v>
      </c>
      <c r="S16" s="281">
        <v>0</v>
      </c>
      <c r="T16" s="283">
        <f t="shared" si="1"/>
        <v>0</v>
      </c>
    </row>
    <row r="17" spans="1:25" ht="26.25">
      <c r="A17" s="22"/>
      <c r="B17" s="94">
        <f>'5. Matriz de Preços'!C20</f>
        <v>7</v>
      </c>
      <c r="C17" s="281">
        <v>0</v>
      </c>
      <c r="D17" s="281">
        <v>0</v>
      </c>
      <c r="E17" s="281">
        <v>0</v>
      </c>
      <c r="F17" s="281">
        <v>0</v>
      </c>
      <c r="G17" s="281">
        <v>0</v>
      </c>
      <c r="H17" s="281">
        <v>0</v>
      </c>
      <c r="I17" s="281">
        <v>0</v>
      </c>
      <c r="J17" s="281">
        <v>0</v>
      </c>
      <c r="K17" s="281">
        <v>0</v>
      </c>
      <c r="L17" s="282">
        <f t="shared" si="0"/>
        <v>0</v>
      </c>
      <c r="M17" s="281">
        <v>0</v>
      </c>
      <c r="N17" s="281">
        <v>0</v>
      </c>
      <c r="O17" s="281">
        <v>0</v>
      </c>
      <c r="P17" s="281">
        <v>0</v>
      </c>
      <c r="Q17" s="281">
        <v>0</v>
      </c>
      <c r="R17" s="281">
        <v>0</v>
      </c>
      <c r="S17" s="281">
        <v>0</v>
      </c>
      <c r="T17" s="283">
        <f t="shared" si="1"/>
        <v>0</v>
      </c>
    </row>
    <row r="18" spans="1:25" ht="26.25">
      <c r="A18" s="22"/>
      <c r="B18" s="94">
        <f>'5. Matriz de Preços'!C21</f>
        <v>8</v>
      </c>
      <c r="C18" s="281">
        <v>0</v>
      </c>
      <c r="D18" s="281">
        <v>0</v>
      </c>
      <c r="E18" s="281">
        <v>0</v>
      </c>
      <c r="F18" s="281">
        <v>0</v>
      </c>
      <c r="G18" s="281">
        <v>0</v>
      </c>
      <c r="H18" s="281">
        <v>0</v>
      </c>
      <c r="I18" s="281">
        <v>0</v>
      </c>
      <c r="J18" s="281">
        <v>0</v>
      </c>
      <c r="K18" s="281">
        <v>0</v>
      </c>
      <c r="L18" s="282">
        <f t="shared" si="0"/>
        <v>0</v>
      </c>
      <c r="M18" s="281">
        <v>0</v>
      </c>
      <c r="N18" s="281">
        <v>0</v>
      </c>
      <c r="O18" s="281">
        <v>0</v>
      </c>
      <c r="P18" s="281">
        <v>0</v>
      </c>
      <c r="Q18" s="281">
        <v>0</v>
      </c>
      <c r="R18" s="281">
        <v>0</v>
      </c>
      <c r="S18" s="281">
        <v>0</v>
      </c>
      <c r="T18" s="283">
        <f t="shared" si="1"/>
        <v>0</v>
      </c>
      <c r="U18" s="205"/>
      <c r="V18" s="205"/>
      <c r="W18" s="205"/>
      <c r="X18" s="205"/>
      <c r="Y18" s="205"/>
    </row>
    <row r="19" spans="1:25" ht="26.25">
      <c r="A19" s="22"/>
      <c r="B19" s="94">
        <f>'5. Matriz de Preços'!C22</f>
        <v>9</v>
      </c>
      <c r="C19" s="281">
        <v>0</v>
      </c>
      <c r="D19" s="281">
        <v>0</v>
      </c>
      <c r="E19" s="281">
        <v>0</v>
      </c>
      <c r="F19" s="281">
        <v>0</v>
      </c>
      <c r="G19" s="281">
        <v>0</v>
      </c>
      <c r="H19" s="281">
        <v>0</v>
      </c>
      <c r="I19" s="281">
        <v>0</v>
      </c>
      <c r="J19" s="281">
        <v>0</v>
      </c>
      <c r="K19" s="281">
        <v>0</v>
      </c>
      <c r="L19" s="282">
        <f t="shared" si="0"/>
        <v>0</v>
      </c>
      <c r="M19" s="281">
        <v>0</v>
      </c>
      <c r="N19" s="281">
        <v>0</v>
      </c>
      <c r="O19" s="281">
        <v>0</v>
      </c>
      <c r="P19" s="281">
        <v>0</v>
      </c>
      <c r="Q19" s="281">
        <v>0</v>
      </c>
      <c r="R19" s="281">
        <v>0</v>
      </c>
      <c r="S19" s="281">
        <v>0</v>
      </c>
      <c r="T19" s="283">
        <f t="shared" si="1"/>
        <v>0</v>
      </c>
      <c r="U19" s="205"/>
      <c r="V19" s="205"/>
      <c r="W19" s="205"/>
      <c r="X19" s="205"/>
      <c r="Y19" s="205"/>
    </row>
    <row r="20" spans="1:25" ht="26.25">
      <c r="A20" s="22"/>
      <c r="B20" s="94">
        <f>'5. Matriz de Preços'!C23</f>
        <v>10</v>
      </c>
      <c r="C20" s="281">
        <v>0</v>
      </c>
      <c r="D20" s="281">
        <v>0</v>
      </c>
      <c r="E20" s="281">
        <v>0</v>
      </c>
      <c r="F20" s="281">
        <v>0</v>
      </c>
      <c r="G20" s="281">
        <v>0</v>
      </c>
      <c r="H20" s="281">
        <v>0</v>
      </c>
      <c r="I20" s="281">
        <v>0</v>
      </c>
      <c r="J20" s="281">
        <v>0</v>
      </c>
      <c r="K20" s="281">
        <v>0</v>
      </c>
      <c r="L20" s="282">
        <f t="shared" si="0"/>
        <v>0</v>
      </c>
      <c r="M20" s="281">
        <v>0</v>
      </c>
      <c r="N20" s="281">
        <v>0</v>
      </c>
      <c r="O20" s="281">
        <v>0</v>
      </c>
      <c r="P20" s="281">
        <v>0</v>
      </c>
      <c r="Q20" s="281">
        <v>0</v>
      </c>
      <c r="R20" s="281">
        <v>0</v>
      </c>
      <c r="S20" s="281">
        <v>0</v>
      </c>
      <c r="T20" s="283">
        <f t="shared" si="1"/>
        <v>0</v>
      </c>
      <c r="U20" s="205"/>
      <c r="V20" s="205"/>
      <c r="W20" s="205"/>
      <c r="X20" s="205"/>
      <c r="Y20" s="205"/>
    </row>
    <row r="21" spans="1:25" ht="26.25">
      <c r="A21" s="22"/>
      <c r="B21" s="94">
        <f>'5. Matriz de Preços'!C24</f>
        <v>11</v>
      </c>
      <c r="C21" s="281">
        <v>0</v>
      </c>
      <c r="D21" s="281">
        <v>0</v>
      </c>
      <c r="E21" s="281">
        <v>0</v>
      </c>
      <c r="F21" s="281">
        <v>0</v>
      </c>
      <c r="G21" s="281">
        <v>0</v>
      </c>
      <c r="H21" s="281">
        <v>0</v>
      </c>
      <c r="I21" s="281">
        <v>0</v>
      </c>
      <c r="J21" s="281">
        <v>0</v>
      </c>
      <c r="K21" s="281">
        <v>0</v>
      </c>
      <c r="L21" s="282">
        <f t="shared" si="0"/>
        <v>0</v>
      </c>
      <c r="M21" s="281">
        <v>0</v>
      </c>
      <c r="N21" s="281">
        <v>0</v>
      </c>
      <c r="O21" s="281">
        <v>0</v>
      </c>
      <c r="P21" s="281">
        <v>0</v>
      </c>
      <c r="Q21" s="281">
        <v>0</v>
      </c>
      <c r="R21" s="281">
        <v>0</v>
      </c>
      <c r="S21" s="281">
        <v>0</v>
      </c>
      <c r="T21" s="283">
        <f t="shared" si="1"/>
        <v>0</v>
      </c>
      <c r="U21" s="205"/>
      <c r="V21" s="205"/>
      <c r="W21" s="205"/>
      <c r="X21" s="205"/>
      <c r="Y21" s="205"/>
    </row>
    <row r="22" spans="1:25" ht="26.25">
      <c r="A22" s="22"/>
      <c r="B22" s="94">
        <f>'5. Matriz de Preços'!C25</f>
        <v>12</v>
      </c>
      <c r="C22" s="281">
        <v>0</v>
      </c>
      <c r="D22" s="281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2">
        <f t="shared" si="0"/>
        <v>0</v>
      </c>
      <c r="M22" s="281">
        <v>0</v>
      </c>
      <c r="N22" s="281">
        <v>0</v>
      </c>
      <c r="O22" s="281">
        <v>0</v>
      </c>
      <c r="P22" s="281">
        <v>0</v>
      </c>
      <c r="Q22" s="281">
        <v>0</v>
      </c>
      <c r="R22" s="281">
        <v>0</v>
      </c>
      <c r="S22" s="281">
        <v>0</v>
      </c>
      <c r="T22" s="283">
        <f t="shared" si="1"/>
        <v>0</v>
      </c>
      <c r="U22" s="205"/>
      <c r="V22" s="205"/>
      <c r="W22" s="205"/>
      <c r="X22" s="205"/>
      <c r="Y22" s="205"/>
    </row>
    <row r="23" spans="1:25" ht="26.25">
      <c r="A23" s="22"/>
      <c r="B23" s="94">
        <f>'5. Matriz de Preços'!C26</f>
        <v>13</v>
      </c>
      <c r="C23" s="281">
        <v>0</v>
      </c>
      <c r="D23" s="281">
        <v>0</v>
      </c>
      <c r="E23" s="281">
        <v>0</v>
      </c>
      <c r="F23" s="281">
        <v>0</v>
      </c>
      <c r="G23" s="281">
        <v>0</v>
      </c>
      <c r="H23" s="281">
        <v>0</v>
      </c>
      <c r="I23" s="281">
        <v>0</v>
      </c>
      <c r="J23" s="281">
        <v>0</v>
      </c>
      <c r="K23" s="281">
        <v>0</v>
      </c>
      <c r="L23" s="282">
        <f t="shared" si="0"/>
        <v>0</v>
      </c>
      <c r="M23" s="281">
        <v>0</v>
      </c>
      <c r="N23" s="281">
        <v>0</v>
      </c>
      <c r="O23" s="281">
        <v>0</v>
      </c>
      <c r="P23" s="281">
        <v>0</v>
      </c>
      <c r="Q23" s="281">
        <v>0</v>
      </c>
      <c r="R23" s="281">
        <v>0</v>
      </c>
      <c r="S23" s="281">
        <v>0</v>
      </c>
      <c r="T23" s="283">
        <f t="shared" si="1"/>
        <v>0</v>
      </c>
      <c r="U23" s="205"/>
      <c r="V23" s="205"/>
      <c r="W23" s="205"/>
      <c r="X23" s="205"/>
      <c r="Y23" s="205"/>
    </row>
    <row r="24" spans="1:25" ht="26.25">
      <c r="A24" s="22"/>
      <c r="B24" s="94">
        <f>'5. Matriz de Preços'!C27</f>
        <v>14</v>
      </c>
      <c r="C24" s="281">
        <v>0</v>
      </c>
      <c r="D24" s="281">
        <v>0</v>
      </c>
      <c r="E24" s="281">
        <v>0</v>
      </c>
      <c r="F24" s="281">
        <v>0</v>
      </c>
      <c r="G24" s="281">
        <v>0</v>
      </c>
      <c r="H24" s="281">
        <v>0</v>
      </c>
      <c r="I24" s="281">
        <v>0</v>
      </c>
      <c r="J24" s="281">
        <v>0</v>
      </c>
      <c r="K24" s="281">
        <v>0</v>
      </c>
      <c r="L24" s="282">
        <f t="shared" si="0"/>
        <v>0</v>
      </c>
      <c r="M24" s="281">
        <v>0</v>
      </c>
      <c r="N24" s="281">
        <v>0</v>
      </c>
      <c r="O24" s="281">
        <v>0</v>
      </c>
      <c r="P24" s="281">
        <v>0</v>
      </c>
      <c r="Q24" s="281">
        <v>0</v>
      </c>
      <c r="R24" s="281">
        <v>0</v>
      </c>
      <c r="S24" s="281">
        <v>0</v>
      </c>
      <c r="T24" s="283">
        <f t="shared" si="1"/>
        <v>0</v>
      </c>
      <c r="U24" s="205"/>
      <c r="V24" s="205"/>
      <c r="W24" s="205"/>
      <c r="X24" s="205"/>
      <c r="Y24" s="205"/>
    </row>
    <row r="25" spans="1:25" ht="26.25">
      <c r="A25" s="22"/>
      <c r="B25" s="94">
        <f>'5. Matriz de Preços'!C28</f>
        <v>15</v>
      </c>
      <c r="C25" s="281">
        <v>0</v>
      </c>
      <c r="D25" s="281">
        <v>0</v>
      </c>
      <c r="E25" s="281">
        <v>0</v>
      </c>
      <c r="F25" s="281">
        <v>0</v>
      </c>
      <c r="G25" s="281">
        <v>0</v>
      </c>
      <c r="H25" s="281">
        <v>0</v>
      </c>
      <c r="I25" s="281">
        <v>0</v>
      </c>
      <c r="J25" s="281">
        <v>0</v>
      </c>
      <c r="K25" s="281">
        <v>0</v>
      </c>
      <c r="L25" s="282">
        <f t="shared" si="0"/>
        <v>0</v>
      </c>
      <c r="M25" s="281">
        <v>0</v>
      </c>
      <c r="N25" s="281">
        <v>0</v>
      </c>
      <c r="O25" s="281">
        <v>0</v>
      </c>
      <c r="P25" s="281">
        <v>0</v>
      </c>
      <c r="Q25" s="281">
        <v>0</v>
      </c>
      <c r="R25" s="281">
        <v>0</v>
      </c>
      <c r="S25" s="281">
        <v>0</v>
      </c>
      <c r="T25" s="283">
        <f t="shared" si="1"/>
        <v>0</v>
      </c>
      <c r="U25" s="205"/>
      <c r="V25" s="205"/>
      <c r="W25" s="205"/>
      <c r="X25" s="205"/>
      <c r="Y25" s="205"/>
    </row>
    <row r="26" spans="1:25" ht="26.25">
      <c r="A26" s="22"/>
      <c r="B26" s="94">
        <f>'5. Matriz de Preços'!C29</f>
        <v>16</v>
      </c>
      <c r="C26" s="281">
        <v>0</v>
      </c>
      <c r="D26" s="281">
        <v>0</v>
      </c>
      <c r="E26" s="281">
        <v>0</v>
      </c>
      <c r="F26" s="281">
        <v>0</v>
      </c>
      <c r="G26" s="281">
        <v>0</v>
      </c>
      <c r="H26" s="281">
        <v>0</v>
      </c>
      <c r="I26" s="281">
        <v>0</v>
      </c>
      <c r="J26" s="281">
        <v>0</v>
      </c>
      <c r="K26" s="281">
        <v>0</v>
      </c>
      <c r="L26" s="282">
        <f t="shared" si="0"/>
        <v>0</v>
      </c>
      <c r="M26" s="281">
        <v>0</v>
      </c>
      <c r="N26" s="281">
        <v>0</v>
      </c>
      <c r="O26" s="281">
        <v>0</v>
      </c>
      <c r="P26" s="281">
        <v>0</v>
      </c>
      <c r="Q26" s="281">
        <v>0</v>
      </c>
      <c r="R26" s="281">
        <v>0</v>
      </c>
      <c r="S26" s="281">
        <v>0</v>
      </c>
      <c r="T26" s="283">
        <f t="shared" si="1"/>
        <v>0</v>
      </c>
      <c r="U26" s="205"/>
      <c r="V26" s="205"/>
      <c r="W26" s="205"/>
      <c r="X26" s="205"/>
      <c r="Y26" s="205"/>
    </row>
    <row r="27" spans="1:25" ht="26.25">
      <c r="A27" s="22"/>
      <c r="B27" s="94">
        <f>'5. Matriz de Preços'!C30</f>
        <v>17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>
        <v>0</v>
      </c>
      <c r="L27" s="282">
        <f t="shared" si="0"/>
        <v>0</v>
      </c>
      <c r="M27" s="281">
        <v>0</v>
      </c>
      <c r="N27" s="281">
        <v>0</v>
      </c>
      <c r="O27" s="281">
        <v>0</v>
      </c>
      <c r="P27" s="281">
        <v>0</v>
      </c>
      <c r="Q27" s="281">
        <v>0</v>
      </c>
      <c r="R27" s="281">
        <v>0</v>
      </c>
      <c r="S27" s="281">
        <v>0</v>
      </c>
      <c r="T27" s="283">
        <f t="shared" si="1"/>
        <v>0</v>
      </c>
      <c r="U27" s="205"/>
      <c r="V27" s="205"/>
      <c r="W27" s="205"/>
      <c r="X27" s="205"/>
      <c r="Y27" s="205"/>
    </row>
    <row r="28" spans="1:25" ht="26.25">
      <c r="A28" s="22"/>
      <c r="B28" s="94">
        <f>'5. Matriz de Preços'!C31</f>
        <v>18</v>
      </c>
      <c r="C28" s="281">
        <v>0</v>
      </c>
      <c r="D28" s="281">
        <v>0</v>
      </c>
      <c r="E28" s="281">
        <v>0</v>
      </c>
      <c r="F28" s="281">
        <v>0</v>
      </c>
      <c r="G28" s="281">
        <v>0</v>
      </c>
      <c r="H28" s="281">
        <v>0</v>
      </c>
      <c r="I28" s="281">
        <v>0</v>
      </c>
      <c r="J28" s="281">
        <v>0</v>
      </c>
      <c r="K28" s="281">
        <v>0</v>
      </c>
      <c r="L28" s="282">
        <f t="shared" si="0"/>
        <v>0</v>
      </c>
      <c r="M28" s="281">
        <v>0</v>
      </c>
      <c r="N28" s="281">
        <v>0</v>
      </c>
      <c r="O28" s="281">
        <v>0</v>
      </c>
      <c r="P28" s="281">
        <v>0</v>
      </c>
      <c r="Q28" s="281">
        <v>0</v>
      </c>
      <c r="R28" s="281">
        <v>0</v>
      </c>
      <c r="S28" s="281">
        <v>0</v>
      </c>
      <c r="T28" s="283">
        <f t="shared" si="1"/>
        <v>0</v>
      </c>
      <c r="U28" s="205"/>
      <c r="V28" s="205"/>
      <c r="W28" s="205"/>
      <c r="X28" s="205"/>
      <c r="Y28" s="205"/>
    </row>
    <row r="29" spans="1:25" ht="26.25">
      <c r="A29" s="22"/>
      <c r="B29" s="94">
        <f>'5. Matriz de Preços'!C32</f>
        <v>19</v>
      </c>
      <c r="C29" s="281">
        <v>0</v>
      </c>
      <c r="D29" s="281">
        <v>0</v>
      </c>
      <c r="E29" s="281">
        <v>0</v>
      </c>
      <c r="F29" s="281">
        <v>0</v>
      </c>
      <c r="G29" s="281">
        <v>0</v>
      </c>
      <c r="H29" s="281">
        <v>0</v>
      </c>
      <c r="I29" s="281">
        <v>0</v>
      </c>
      <c r="J29" s="281">
        <v>0</v>
      </c>
      <c r="K29" s="281">
        <v>0</v>
      </c>
      <c r="L29" s="282">
        <f t="shared" si="0"/>
        <v>0</v>
      </c>
      <c r="M29" s="281">
        <v>0</v>
      </c>
      <c r="N29" s="281">
        <v>0</v>
      </c>
      <c r="O29" s="281">
        <v>0</v>
      </c>
      <c r="P29" s="281">
        <v>0</v>
      </c>
      <c r="Q29" s="281">
        <v>0</v>
      </c>
      <c r="R29" s="281">
        <v>0</v>
      </c>
      <c r="S29" s="281">
        <v>0</v>
      </c>
      <c r="T29" s="283">
        <f t="shared" si="1"/>
        <v>0</v>
      </c>
      <c r="U29" s="205"/>
      <c r="V29" s="205"/>
      <c r="W29" s="205"/>
      <c r="X29" s="205"/>
      <c r="Y29" s="205"/>
    </row>
    <row r="30" spans="1:25" ht="26.25">
      <c r="A30" s="22"/>
      <c r="B30" s="94">
        <f>'5. Matriz de Preços'!C33</f>
        <v>20</v>
      </c>
      <c r="C30" s="281">
        <v>0</v>
      </c>
      <c r="D30" s="281">
        <v>0</v>
      </c>
      <c r="E30" s="281">
        <v>0</v>
      </c>
      <c r="F30" s="281">
        <v>0</v>
      </c>
      <c r="G30" s="281">
        <v>0</v>
      </c>
      <c r="H30" s="281">
        <v>0</v>
      </c>
      <c r="I30" s="281">
        <v>0</v>
      </c>
      <c r="J30" s="281">
        <v>0</v>
      </c>
      <c r="K30" s="281">
        <v>0</v>
      </c>
      <c r="L30" s="282">
        <f t="shared" si="0"/>
        <v>0</v>
      </c>
      <c r="M30" s="281">
        <v>0</v>
      </c>
      <c r="N30" s="281">
        <v>0</v>
      </c>
      <c r="O30" s="281">
        <v>0</v>
      </c>
      <c r="P30" s="281">
        <v>0</v>
      </c>
      <c r="Q30" s="281">
        <v>0</v>
      </c>
      <c r="R30" s="281">
        <v>0</v>
      </c>
      <c r="S30" s="281">
        <v>0</v>
      </c>
      <c r="T30" s="283">
        <f t="shared" si="1"/>
        <v>0</v>
      </c>
      <c r="U30" s="205"/>
      <c r="V30" s="205"/>
      <c r="W30" s="205"/>
      <c r="X30" s="205"/>
      <c r="Y30" s="205"/>
    </row>
    <row r="31" spans="1:25" ht="26.25">
      <c r="A31" s="22"/>
      <c r="B31" s="94">
        <f>'5. Matriz de Preços'!C34</f>
        <v>21</v>
      </c>
      <c r="C31" s="281">
        <v>0</v>
      </c>
      <c r="D31" s="281">
        <v>0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281">
        <v>0</v>
      </c>
      <c r="K31" s="281">
        <v>0</v>
      </c>
      <c r="L31" s="282">
        <f t="shared" si="0"/>
        <v>0</v>
      </c>
      <c r="M31" s="281">
        <v>0</v>
      </c>
      <c r="N31" s="281">
        <v>0</v>
      </c>
      <c r="O31" s="281">
        <v>0</v>
      </c>
      <c r="P31" s="281">
        <v>0</v>
      </c>
      <c r="Q31" s="281">
        <v>0</v>
      </c>
      <c r="R31" s="281">
        <v>0</v>
      </c>
      <c r="S31" s="281">
        <v>0</v>
      </c>
      <c r="T31" s="283">
        <f t="shared" si="1"/>
        <v>0</v>
      </c>
      <c r="U31" s="205"/>
      <c r="V31" s="205"/>
      <c r="W31" s="205"/>
      <c r="X31" s="205"/>
      <c r="Y31" s="205"/>
    </row>
    <row r="32" spans="1:25" ht="26.25">
      <c r="A32" s="22"/>
      <c r="B32" s="94">
        <f>'5. Matriz de Preços'!C35</f>
        <v>22</v>
      </c>
      <c r="C32" s="281">
        <v>0</v>
      </c>
      <c r="D32" s="281">
        <v>0</v>
      </c>
      <c r="E32" s="281">
        <v>0</v>
      </c>
      <c r="F32" s="281">
        <v>0</v>
      </c>
      <c r="G32" s="281">
        <v>0</v>
      </c>
      <c r="H32" s="281">
        <v>0</v>
      </c>
      <c r="I32" s="281">
        <v>0</v>
      </c>
      <c r="J32" s="281">
        <v>0</v>
      </c>
      <c r="K32" s="281">
        <v>0</v>
      </c>
      <c r="L32" s="282">
        <f t="shared" si="0"/>
        <v>0</v>
      </c>
      <c r="M32" s="281">
        <v>0</v>
      </c>
      <c r="N32" s="281">
        <v>0</v>
      </c>
      <c r="O32" s="281">
        <v>0</v>
      </c>
      <c r="P32" s="281">
        <v>0</v>
      </c>
      <c r="Q32" s="281">
        <v>0</v>
      </c>
      <c r="R32" s="281">
        <v>0</v>
      </c>
      <c r="S32" s="281">
        <v>0</v>
      </c>
      <c r="T32" s="283">
        <f t="shared" si="1"/>
        <v>0</v>
      </c>
      <c r="U32" s="205"/>
      <c r="V32" s="205"/>
      <c r="W32" s="205"/>
      <c r="X32" s="205"/>
      <c r="Y32" s="205"/>
    </row>
    <row r="33" spans="1:25" ht="26.25">
      <c r="A33" s="22"/>
      <c r="B33" s="94">
        <f>'5. Matriz de Preços'!C36</f>
        <v>23</v>
      </c>
      <c r="C33" s="281">
        <v>0</v>
      </c>
      <c r="D33" s="281">
        <v>0</v>
      </c>
      <c r="E33" s="281">
        <v>0</v>
      </c>
      <c r="F33" s="281">
        <v>0</v>
      </c>
      <c r="G33" s="281">
        <v>0</v>
      </c>
      <c r="H33" s="281">
        <v>0</v>
      </c>
      <c r="I33" s="281">
        <v>0</v>
      </c>
      <c r="J33" s="281">
        <v>0</v>
      </c>
      <c r="K33" s="281">
        <v>0</v>
      </c>
      <c r="L33" s="282">
        <f t="shared" si="0"/>
        <v>0</v>
      </c>
      <c r="M33" s="281">
        <v>0</v>
      </c>
      <c r="N33" s="281">
        <v>0</v>
      </c>
      <c r="O33" s="281">
        <v>0</v>
      </c>
      <c r="P33" s="281">
        <v>0</v>
      </c>
      <c r="Q33" s="281">
        <v>0</v>
      </c>
      <c r="R33" s="281">
        <v>0</v>
      </c>
      <c r="S33" s="281">
        <v>0</v>
      </c>
      <c r="T33" s="283">
        <f t="shared" si="1"/>
        <v>0</v>
      </c>
      <c r="U33" s="205"/>
      <c r="V33" s="205"/>
      <c r="W33" s="205"/>
      <c r="X33" s="205"/>
      <c r="Y33" s="205"/>
    </row>
    <row r="34" spans="1:25" ht="26.25">
      <c r="A34" s="22"/>
      <c r="B34" s="94">
        <f>'5. Matriz de Preços'!C37</f>
        <v>24</v>
      </c>
      <c r="C34" s="281">
        <v>0</v>
      </c>
      <c r="D34" s="281">
        <v>0</v>
      </c>
      <c r="E34" s="281">
        <v>0</v>
      </c>
      <c r="F34" s="281">
        <v>0</v>
      </c>
      <c r="G34" s="281">
        <v>0</v>
      </c>
      <c r="H34" s="281">
        <v>0</v>
      </c>
      <c r="I34" s="281">
        <v>0</v>
      </c>
      <c r="J34" s="281">
        <v>0</v>
      </c>
      <c r="K34" s="281">
        <v>0</v>
      </c>
      <c r="L34" s="282">
        <f t="shared" si="0"/>
        <v>0</v>
      </c>
      <c r="M34" s="281">
        <v>0</v>
      </c>
      <c r="N34" s="281">
        <v>0</v>
      </c>
      <c r="O34" s="281">
        <v>0</v>
      </c>
      <c r="P34" s="281">
        <v>0</v>
      </c>
      <c r="Q34" s="281">
        <v>0</v>
      </c>
      <c r="R34" s="281">
        <v>0</v>
      </c>
      <c r="S34" s="281">
        <v>0</v>
      </c>
      <c r="T34" s="283">
        <f t="shared" si="1"/>
        <v>0</v>
      </c>
      <c r="U34" s="205"/>
      <c r="V34" s="205"/>
      <c r="W34" s="205"/>
      <c r="X34" s="205"/>
      <c r="Y34" s="205"/>
    </row>
    <row r="35" spans="1:25" ht="26.25">
      <c r="A35" s="22"/>
      <c r="B35" s="94">
        <f>'5. Matriz de Preços'!C38</f>
        <v>25</v>
      </c>
      <c r="C35" s="281">
        <v>0</v>
      </c>
      <c r="D35" s="281">
        <v>0</v>
      </c>
      <c r="E35" s="281">
        <v>0</v>
      </c>
      <c r="F35" s="281">
        <v>0</v>
      </c>
      <c r="G35" s="281">
        <v>0</v>
      </c>
      <c r="H35" s="281">
        <v>0</v>
      </c>
      <c r="I35" s="281">
        <v>0</v>
      </c>
      <c r="J35" s="281">
        <v>0</v>
      </c>
      <c r="K35" s="281">
        <v>0</v>
      </c>
      <c r="L35" s="282">
        <f t="shared" si="0"/>
        <v>0</v>
      </c>
      <c r="M35" s="281">
        <v>0</v>
      </c>
      <c r="N35" s="281">
        <v>0</v>
      </c>
      <c r="O35" s="281">
        <v>0</v>
      </c>
      <c r="P35" s="281">
        <v>0</v>
      </c>
      <c r="Q35" s="281">
        <v>0</v>
      </c>
      <c r="R35" s="281">
        <v>0</v>
      </c>
      <c r="S35" s="281">
        <v>0</v>
      </c>
      <c r="T35" s="283">
        <f t="shared" si="1"/>
        <v>0</v>
      </c>
      <c r="U35" s="205"/>
      <c r="V35" s="205"/>
      <c r="W35" s="205"/>
      <c r="X35" s="205"/>
      <c r="Y35" s="205"/>
    </row>
    <row r="36" spans="1:25" ht="26.25">
      <c r="A36" s="22"/>
      <c r="B36" s="94">
        <f>'5. Matriz de Preços'!C39</f>
        <v>26</v>
      </c>
      <c r="C36" s="281">
        <v>0</v>
      </c>
      <c r="D36" s="281">
        <v>0</v>
      </c>
      <c r="E36" s="281">
        <v>0</v>
      </c>
      <c r="F36" s="281">
        <v>0</v>
      </c>
      <c r="G36" s="281">
        <v>0</v>
      </c>
      <c r="H36" s="281">
        <v>0</v>
      </c>
      <c r="I36" s="281">
        <v>0</v>
      </c>
      <c r="J36" s="281">
        <v>0</v>
      </c>
      <c r="K36" s="281">
        <v>0</v>
      </c>
      <c r="L36" s="282">
        <f t="shared" si="0"/>
        <v>0</v>
      </c>
      <c r="M36" s="281">
        <v>0</v>
      </c>
      <c r="N36" s="281">
        <v>0</v>
      </c>
      <c r="O36" s="281">
        <v>0</v>
      </c>
      <c r="P36" s="281">
        <v>0</v>
      </c>
      <c r="Q36" s="281">
        <v>0</v>
      </c>
      <c r="R36" s="281">
        <v>0</v>
      </c>
      <c r="S36" s="281">
        <v>0</v>
      </c>
      <c r="T36" s="283">
        <f t="shared" si="1"/>
        <v>0</v>
      </c>
      <c r="U36" s="205"/>
      <c r="V36" s="205"/>
      <c r="W36" s="205"/>
      <c r="X36" s="205"/>
      <c r="Y36" s="205"/>
    </row>
    <row r="37" spans="1:25" ht="26.25">
      <c r="A37" s="22"/>
      <c r="B37" s="94">
        <f>'5. Matriz de Preços'!C40</f>
        <v>27</v>
      </c>
      <c r="C37" s="281">
        <v>0</v>
      </c>
      <c r="D37" s="281">
        <v>0</v>
      </c>
      <c r="E37" s="281">
        <v>0</v>
      </c>
      <c r="F37" s="281">
        <v>0</v>
      </c>
      <c r="G37" s="281">
        <v>0</v>
      </c>
      <c r="H37" s="281">
        <v>0</v>
      </c>
      <c r="I37" s="281">
        <v>0</v>
      </c>
      <c r="J37" s="281">
        <v>0</v>
      </c>
      <c r="K37" s="281">
        <v>0</v>
      </c>
      <c r="L37" s="282">
        <f t="shared" si="0"/>
        <v>0</v>
      </c>
      <c r="M37" s="281">
        <v>0</v>
      </c>
      <c r="N37" s="281">
        <v>0</v>
      </c>
      <c r="O37" s="281">
        <v>0</v>
      </c>
      <c r="P37" s="281">
        <v>0</v>
      </c>
      <c r="Q37" s="281">
        <v>0</v>
      </c>
      <c r="R37" s="281">
        <v>0</v>
      </c>
      <c r="S37" s="281">
        <v>0</v>
      </c>
      <c r="T37" s="283">
        <f t="shared" si="1"/>
        <v>0</v>
      </c>
      <c r="U37" s="205"/>
      <c r="V37" s="205"/>
      <c r="W37" s="205"/>
      <c r="X37" s="205"/>
      <c r="Y37" s="205"/>
    </row>
    <row r="38" spans="1:25" ht="26.25">
      <c r="A38" s="22"/>
      <c r="B38" s="94">
        <f>'5. Matriz de Preços'!C41</f>
        <v>28</v>
      </c>
      <c r="C38" s="281">
        <v>0</v>
      </c>
      <c r="D38" s="281">
        <v>0</v>
      </c>
      <c r="E38" s="281">
        <v>0</v>
      </c>
      <c r="F38" s="281">
        <v>0</v>
      </c>
      <c r="G38" s="281">
        <v>0</v>
      </c>
      <c r="H38" s="281">
        <v>0</v>
      </c>
      <c r="I38" s="281">
        <v>0</v>
      </c>
      <c r="J38" s="281">
        <v>0</v>
      </c>
      <c r="K38" s="281">
        <v>0</v>
      </c>
      <c r="L38" s="282">
        <f t="shared" si="0"/>
        <v>0</v>
      </c>
      <c r="M38" s="281">
        <v>0</v>
      </c>
      <c r="N38" s="281">
        <v>0</v>
      </c>
      <c r="O38" s="281">
        <v>0</v>
      </c>
      <c r="P38" s="281">
        <v>0</v>
      </c>
      <c r="Q38" s="281">
        <v>0</v>
      </c>
      <c r="R38" s="281">
        <v>0</v>
      </c>
      <c r="S38" s="281">
        <v>0</v>
      </c>
      <c r="T38" s="283">
        <f t="shared" si="1"/>
        <v>0</v>
      </c>
      <c r="U38" s="205"/>
      <c r="V38" s="205"/>
      <c r="W38" s="205"/>
      <c r="X38" s="205"/>
      <c r="Y38" s="205"/>
    </row>
    <row r="39" spans="1:25" ht="26.25">
      <c r="A39" s="22"/>
      <c r="B39" s="94">
        <f>'5. Matriz de Preços'!C42</f>
        <v>29</v>
      </c>
      <c r="C39" s="281">
        <v>0</v>
      </c>
      <c r="D39" s="281">
        <v>0</v>
      </c>
      <c r="E39" s="281">
        <v>0</v>
      </c>
      <c r="F39" s="281">
        <v>0</v>
      </c>
      <c r="G39" s="281">
        <v>0</v>
      </c>
      <c r="H39" s="281">
        <v>0</v>
      </c>
      <c r="I39" s="281">
        <v>0</v>
      </c>
      <c r="J39" s="281">
        <v>0</v>
      </c>
      <c r="K39" s="281">
        <v>0</v>
      </c>
      <c r="L39" s="282">
        <f t="shared" si="0"/>
        <v>0</v>
      </c>
      <c r="M39" s="281">
        <v>0</v>
      </c>
      <c r="N39" s="281">
        <v>0</v>
      </c>
      <c r="O39" s="281">
        <v>0</v>
      </c>
      <c r="P39" s="281">
        <v>0</v>
      </c>
      <c r="Q39" s="281">
        <v>0</v>
      </c>
      <c r="R39" s="281">
        <v>0</v>
      </c>
      <c r="S39" s="281">
        <v>0</v>
      </c>
      <c r="T39" s="283">
        <f t="shared" si="1"/>
        <v>0</v>
      </c>
      <c r="U39" s="205"/>
      <c r="V39" s="205"/>
      <c r="W39" s="205"/>
      <c r="X39" s="205"/>
      <c r="Y39" s="205"/>
    </row>
    <row r="40" spans="1:25" ht="26.25">
      <c r="A40" s="22"/>
      <c r="B40" s="94">
        <f>'5. Matriz de Preços'!C43</f>
        <v>30</v>
      </c>
      <c r="C40" s="281">
        <v>0</v>
      </c>
      <c r="D40" s="281">
        <v>0</v>
      </c>
      <c r="E40" s="281">
        <v>0</v>
      </c>
      <c r="F40" s="281">
        <v>0</v>
      </c>
      <c r="G40" s="281">
        <v>0</v>
      </c>
      <c r="H40" s="281">
        <v>0</v>
      </c>
      <c r="I40" s="281">
        <v>0</v>
      </c>
      <c r="J40" s="281">
        <v>0</v>
      </c>
      <c r="K40" s="281">
        <v>0</v>
      </c>
      <c r="L40" s="282">
        <f t="shared" si="0"/>
        <v>0</v>
      </c>
      <c r="M40" s="281">
        <v>0</v>
      </c>
      <c r="N40" s="281">
        <v>0</v>
      </c>
      <c r="O40" s="281">
        <v>0</v>
      </c>
      <c r="P40" s="281">
        <v>0</v>
      </c>
      <c r="Q40" s="281">
        <v>0</v>
      </c>
      <c r="R40" s="281">
        <v>0</v>
      </c>
      <c r="S40" s="281">
        <v>0</v>
      </c>
      <c r="T40" s="283">
        <f t="shared" si="1"/>
        <v>0</v>
      </c>
      <c r="U40" s="205"/>
      <c r="V40" s="205"/>
      <c r="W40" s="205"/>
      <c r="X40" s="205"/>
      <c r="Y40" s="205"/>
    </row>
    <row r="41" spans="1:25" ht="26.25">
      <c r="A41" s="22"/>
      <c r="B41" s="94">
        <f>'5. Matriz de Preços'!C44</f>
        <v>31</v>
      </c>
      <c r="C41" s="281">
        <v>0</v>
      </c>
      <c r="D41" s="281">
        <v>0</v>
      </c>
      <c r="E41" s="281">
        <v>0</v>
      </c>
      <c r="F41" s="281">
        <v>0</v>
      </c>
      <c r="G41" s="281">
        <v>0</v>
      </c>
      <c r="H41" s="281">
        <v>0</v>
      </c>
      <c r="I41" s="281">
        <v>0</v>
      </c>
      <c r="J41" s="281">
        <v>0</v>
      </c>
      <c r="K41" s="281">
        <v>0</v>
      </c>
      <c r="L41" s="282">
        <f t="shared" si="0"/>
        <v>0</v>
      </c>
      <c r="M41" s="281">
        <v>0</v>
      </c>
      <c r="N41" s="281">
        <v>0</v>
      </c>
      <c r="O41" s="281">
        <v>0</v>
      </c>
      <c r="P41" s="281">
        <v>0</v>
      </c>
      <c r="Q41" s="281">
        <v>0</v>
      </c>
      <c r="R41" s="281">
        <v>0</v>
      </c>
      <c r="S41" s="281">
        <v>0</v>
      </c>
      <c r="T41" s="283">
        <f t="shared" si="1"/>
        <v>0</v>
      </c>
      <c r="U41" s="205"/>
      <c r="V41" s="205"/>
      <c r="W41" s="205"/>
      <c r="X41" s="205"/>
      <c r="Y41" s="205"/>
    </row>
    <row r="42" spans="1:25" ht="26.25">
      <c r="A42" s="22"/>
      <c r="B42" s="94">
        <f>'5. Matriz de Preços'!C45</f>
        <v>32</v>
      </c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281">
        <v>0</v>
      </c>
      <c r="K42" s="281">
        <v>0</v>
      </c>
      <c r="L42" s="282">
        <f t="shared" si="0"/>
        <v>0</v>
      </c>
      <c r="M42" s="281">
        <v>0</v>
      </c>
      <c r="N42" s="281">
        <v>0</v>
      </c>
      <c r="O42" s="281">
        <v>0</v>
      </c>
      <c r="P42" s="281">
        <v>0</v>
      </c>
      <c r="Q42" s="281">
        <v>0</v>
      </c>
      <c r="R42" s="281">
        <v>0</v>
      </c>
      <c r="S42" s="281">
        <v>0</v>
      </c>
      <c r="T42" s="283">
        <f t="shared" si="1"/>
        <v>0</v>
      </c>
      <c r="U42" s="205"/>
      <c r="V42" s="205"/>
      <c r="W42" s="205"/>
      <c r="X42" s="205"/>
      <c r="Y42" s="205"/>
    </row>
    <row r="43" spans="1:25" ht="26.25">
      <c r="A43" s="22"/>
      <c r="B43" s="94">
        <f>'5. Matriz de Preços'!C46</f>
        <v>33</v>
      </c>
      <c r="C43" s="281">
        <v>0</v>
      </c>
      <c r="D43" s="281">
        <v>0</v>
      </c>
      <c r="E43" s="281">
        <v>0</v>
      </c>
      <c r="F43" s="281">
        <v>0</v>
      </c>
      <c r="G43" s="281">
        <v>0</v>
      </c>
      <c r="H43" s="281">
        <v>0</v>
      </c>
      <c r="I43" s="281">
        <v>0</v>
      </c>
      <c r="J43" s="281">
        <v>0</v>
      </c>
      <c r="K43" s="281">
        <v>0</v>
      </c>
      <c r="L43" s="282">
        <f t="shared" si="0"/>
        <v>0</v>
      </c>
      <c r="M43" s="281">
        <v>0</v>
      </c>
      <c r="N43" s="281">
        <v>0</v>
      </c>
      <c r="O43" s="281">
        <v>0</v>
      </c>
      <c r="P43" s="281">
        <v>0</v>
      </c>
      <c r="Q43" s="281">
        <v>0</v>
      </c>
      <c r="R43" s="281">
        <v>0</v>
      </c>
      <c r="S43" s="281">
        <v>0</v>
      </c>
      <c r="T43" s="283">
        <f t="shared" si="1"/>
        <v>0</v>
      </c>
      <c r="U43" s="205"/>
      <c r="V43" s="205"/>
      <c r="W43" s="205"/>
      <c r="X43" s="205"/>
      <c r="Y43" s="205"/>
    </row>
    <row r="44" spans="1:25" ht="26.25">
      <c r="A44" s="22"/>
      <c r="B44" s="94">
        <f>'5. Matriz de Preços'!C47</f>
        <v>34</v>
      </c>
      <c r="C44" s="281">
        <v>0</v>
      </c>
      <c r="D44" s="281">
        <v>0</v>
      </c>
      <c r="E44" s="281">
        <v>0</v>
      </c>
      <c r="F44" s="281">
        <v>0</v>
      </c>
      <c r="G44" s="281">
        <v>0</v>
      </c>
      <c r="H44" s="281">
        <v>0</v>
      </c>
      <c r="I44" s="281">
        <v>0</v>
      </c>
      <c r="J44" s="281">
        <v>0</v>
      </c>
      <c r="K44" s="281">
        <v>0</v>
      </c>
      <c r="L44" s="282">
        <f t="shared" si="0"/>
        <v>0</v>
      </c>
      <c r="M44" s="281">
        <v>0</v>
      </c>
      <c r="N44" s="281">
        <v>0</v>
      </c>
      <c r="O44" s="281">
        <v>0</v>
      </c>
      <c r="P44" s="281">
        <v>0</v>
      </c>
      <c r="Q44" s="281">
        <v>0</v>
      </c>
      <c r="R44" s="281">
        <v>0</v>
      </c>
      <c r="S44" s="281">
        <v>0</v>
      </c>
      <c r="T44" s="283">
        <f t="shared" si="1"/>
        <v>0</v>
      </c>
      <c r="U44" s="205"/>
      <c r="V44" s="205"/>
      <c r="W44" s="205"/>
      <c r="X44" s="205"/>
      <c r="Y44" s="205"/>
    </row>
    <row r="45" spans="1:25" ht="26.25">
      <c r="A45" s="22"/>
      <c r="B45" s="94">
        <f>'5. Matriz de Preços'!C48</f>
        <v>35</v>
      </c>
      <c r="C45" s="281">
        <v>0</v>
      </c>
      <c r="D45" s="281">
        <v>0</v>
      </c>
      <c r="E45" s="281">
        <v>0</v>
      </c>
      <c r="F45" s="281">
        <v>0</v>
      </c>
      <c r="G45" s="281">
        <v>0</v>
      </c>
      <c r="H45" s="281">
        <v>0</v>
      </c>
      <c r="I45" s="281">
        <v>0</v>
      </c>
      <c r="J45" s="281">
        <v>0</v>
      </c>
      <c r="K45" s="281">
        <v>0</v>
      </c>
      <c r="L45" s="282">
        <f t="shared" si="0"/>
        <v>0</v>
      </c>
      <c r="M45" s="281">
        <v>0</v>
      </c>
      <c r="N45" s="281">
        <v>0</v>
      </c>
      <c r="O45" s="281">
        <v>0</v>
      </c>
      <c r="P45" s="281">
        <v>0</v>
      </c>
      <c r="Q45" s="281">
        <v>0</v>
      </c>
      <c r="R45" s="281">
        <v>0</v>
      </c>
      <c r="S45" s="281">
        <v>0</v>
      </c>
      <c r="T45" s="283">
        <f t="shared" si="1"/>
        <v>0</v>
      </c>
      <c r="U45" s="205"/>
      <c r="V45" s="205"/>
      <c r="W45" s="205"/>
      <c r="X45" s="205"/>
      <c r="Y45" s="205"/>
    </row>
    <row r="46" spans="1:25">
      <c r="A46" s="22"/>
      <c r="B46" s="209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5"/>
      <c r="V46" s="205"/>
      <c r="W46" s="205"/>
      <c r="X46" s="205"/>
      <c r="Y46" s="205"/>
    </row>
    <row r="47" spans="1:25" ht="61.5" customHeight="1">
      <c r="A47" s="22"/>
      <c r="B47" s="393"/>
      <c r="C47" s="504" t="s">
        <v>312</v>
      </c>
      <c r="D47" s="504"/>
      <c r="E47" s="504"/>
      <c r="F47" s="504"/>
      <c r="G47" s="504"/>
      <c r="H47" s="504"/>
      <c r="I47" s="504"/>
      <c r="J47" s="504"/>
      <c r="K47" s="504"/>
      <c r="L47" s="22"/>
      <c r="M47" s="504" t="s">
        <v>313</v>
      </c>
      <c r="N47" s="504"/>
      <c r="O47" s="504"/>
      <c r="P47" s="504"/>
      <c r="Q47" s="504"/>
      <c r="R47" s="504"/>
      <c r="S47" s="504"/>
      <c r="T47" s="393"/>
      <c r="U47" s="353"/>
      <c r="V47" s="353"/>
      <c r="W47" s="205"/>
      <c r="X47" s="205"/>
      <c r="Y47" s="205"/>
    </row>
    <row r="48" spans="1:25">
      <c r="B48" s="7"/>
      <c r="U48" s="205"/>
      <c r="V48" s="205"/>
      <c r="W48" s="205"/>
      <c r="X48" s="205"/>
      <c r="Y48" s="205"/>
    </row>
    <row r="49" spans="2:25">
      <c r="B49" s="7"/>
      <c r="U49" s="205"/>
      <c r="V49" s="205"/>
      <c r="W49" s="205"/>
      <c r="X49" s="205"/>
      <c r="Y49" s="205"/>
    </row>
    <row r="50" spans="2:25">
      <c r="B50" s="7"/>
      <c r="U50" s="205"/>
      <c r="V50" s="205"/>
      <c r="W50" s="205"/>
      <c r="X50" s="205"/>
      <c r="Y50" s="205"/>
    </row>
    <row r="51" spans="2:25">
      <c r="B51" s="7"/>
      <c r="U51" s="205"/>
      <c r="V51" s="205"/>
      <c r="W51" s="205"/>
      <c r="X51" s="205"/>
      <c r="Y51" s="205"/>
    </row>
    <row r="52" spans="2:25">
      <c r="B52" s="7"/>
      <c r="U52" s="205"/>
      <c r="V52" s="205"/>
      <c r="W52" s="205"/>
      <c r="X52" s="205"/>
      <c r="Y52" s="205"/>
    </row>
    <row r="53" spans="2:25">
      <c r="B53" s="7"/>
      <c r="U53" s="205"/>
      <c r="V53" s="205"/>
      <c r="W53" s="205"/>
      <c r="X53" s="205"/>
      <c r="Y53" s="205"/>
    </row>
    <row r="54" spans="2:25">
      <c r="B54" s="7"/>
      <c r="U54" s="205"/>
      <c r="V54" s="205"/>
      <c r="W54" s="205"/>
      <c r="X54" s="205"/>
      <c r="Y54" s="205"/>
    </row>
    <row r="55" spans="2:25">
      <c r="B55" s="7"/>
      <c r="U55" s="205"/>
      <c r="V55" s="205"/>
      <c r="W55" s="205"/>
      <c r="X55" s="205"/>
      <c r="Y55" s="205"/>
    </row>
    <row r="56" spans="2:25">
      <c r="B56" s="7"/>
      <c r="U56" s="205"/>
      <c r="V56" s="205"/>
      <c r="W56" s="205"/>
      <c r="X56" s="205"/>
      <c r="Y56" s="205"/>
    </row>
    <row r="57" spans="2:25">
      <c r="B57" s="7"/>
    </row>
    <row r="58" spans="2:25">
      <c r="B58" s="7"/>
    </row>
    <row r="59" spans="2:25">
      <c r="B59" s="7"/>
    </row>
    <row r="60" spans="2:25">
      <c r="B60" s="7"/>
    </row>
    <row r="61" spans="2:25">
      <c r="B61" s="7"/>
    </row>
    <row r="62" spans="2:25">
      <c r="B62" s="7"/>
    </row>
    <row r="63" spans="2:25">
      <c r="B63" s="7"/>
    </row>
    <row r="64" spans="2:25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</sheetData>
  <sheetProtection password="9630" sheet="1" objects="1" scenarios="1" formatCells="0" formatRows="0" selectLockedCells="1"/>
  <mergeCells count="6">
    <mergeCell ref="M9:S9"/>
    <mergeCell ref="T9:T10"/>
    <mergeCell ref="B8:S8"/>
    <mergeCell ref="M47:S47"/>
    <mergeCell ref="C47:K47"/>
    <mergeCell ref="C9:K9"/>
  </mergeCells>
  <phoneticPr fontId="50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57" fitToHeight="2" orientation="portrait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sheetProtection password="9630" sheet="1" objects="1" scenario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Cronograma</vt:lpstr>
      <vt:lpstr>ID-PEA</vt:lpstr>
      <vt:lpstr>1. Oficialização da Demanda</vt:lpstr>
      <vt:lpstr>2. Estudo Preliminar</vt:lpstr>
      <vt:lpstr>2.1 Equipe Planej. Contrat. TI</vt:lpstr>
      <vt:lpstr>2.5 Importante</vt:lpstr>
      <vt:lpstr>3. Gerenciamento do Risco</vt:lpstr>
      <vt:lpstr>4. Matriz de Entrega</vt:lpstr>
      <vt:lpstr>4.5 Importante</vt:lpstr>
      <vt:lpstr>5. Matriz de Preços</vt:lpstr>
      <vt:lpstr>6. Check List Pré Autoriz</vt:lpstr>
      <vt:lpstr>7. Autorizações</vt:lpstr>
      <vt:lpstr>8. Relatório de Entrega</vt:lpstr>
      <vt:lpstr>'1. Oficialização da Demanda'!Area_de_impressao</vt:lpstr>
      <vt:lpstr>'2. Estudo Preliminar'!Area_de_impressao</vt:lpstr>
      <vt:lpstr>'2.1 Equipe Planej. Contrat. TI'!Area_de_impressao</vt:lpstr>
      <vt:lpstr>'3. Gerenciamento do Risco'!Area_de_impressao</vt:lpstr>
      <vt:lpstr>'4. Matriz de Entrega'!Area_de_impressao</vt:lpstr>
      <vt:lpstr>'5. Matriz de Preços'!Area_de_impressao</vt:lpstr>
      <vt:lpstr>'6. Check List Pré Autoriz'!Area_de_impressao</vt:lpstr>
      <vt:lpstr>'7. Autorizações'!Area_de_impressao</vt:lpstr>
      <vt:lpstr>'8. Relatório de Entrega'!Area_de_impressao</vt:lpstr>
      <vt:lpstr>Cronograma!Area_de_impressao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COMPUTADOR</dc:creator>
  <cp:lastModifiedBy>WIN7</cp:lastModifiedBy>
  <cp:lastPrinted>2018-07-27T17:18:41Z</cp:lastPrinted>
  <dcterms:created xsi:type="dcterms:W3CDTF">2017-11-14T18:23:30Z</dcterms:created>
  <dcterms:modified xsi:type="dcterms:W3CDTF">2018-09-14T20:39:35Z</dcterms:modified>
</cp:coreProperties>
</file>